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2850" yWindow="65401" windowWidth="11580" windowHeight="11640" tabRatio="710" firstSheet="5" activeTab="16"/>
  </bookViews>
  <sheets>
    <sheet name="toets 1" sheetId="1" r:id="rId1"/>
    <sheet name="toets 2" sheetId="2" r:id="rId2"/>
    <sheet name="PW 1" sheetId="3" r:id="rId3"/>
    <sheet name="toets 3" sheetId="4" r:id="rId4"/>
    <sheet name="toets 4" sheetId="5" r:id="rId5"/>
    <sheet name="PW 2" sheetId="6" r:id="rId6"/>
    <sheet name="toets 5" sheetId="7" r:id="rId7"/>
    <sheet name="toets 6" sheetId="8" r:id="rId8"/>
    <sheet name="PW 3" sheetId="9" r:id="rId9"/>
    <sheet name="toets 7" sheetId="10" r:id="rId10"/>
    <sheet name="toets 8" sheetId="11" r:id="rId11"/>
    <sheet name="PW 4" sheetId="12" r:id="rId12"/>
    <sheet name="toets 9" sheetId="13" r:id="rId13"/>
    <sheet name="toets 10" sheetId="14" r:id="rId14"/>
    <sheet name="PW 5" sheetId="15" r:id="rId15"/>
    <sheet name="NORMERING" sheetId="16" state="hidden" r:id="rId16"/>
    <sheet name="rapportages" sheetId="17" r:id="rId17"/>
    <sheet name="rapport I" sheetId="18" state="hidden" r:id="rId18"/>
    <sheet name="rapport II" sheetId="19" state="hidden" r:id="rId19"/>
    <sheet name="rapport III" sheetId="20" state="hidden" r:id="rId20"/>
    <sheet name="rapport IV" sheetId="21" state="hidden" r:id="rId21"/>
    <sheet name="rapport V" sheetId="22" state="hidden" r:id="rId22"/>
  </sheets>
  <externalReferences>
    <externalReference r:id="rId25"/>
  </externalReferences>
  <definedNames>
    <definedName name="ACHT">'NORMERING'!$O$2:$P$8</definedName>
    <definedName name="_xlnm.Print_Area" localSheetId="2">'PW 1'!$A$1:$U$43</definedName>
    <definedName name="_xlnm.Print_Area" localSheetId="5">'PW 2'!$A$1:$U$43</definedName>
    <definedName name="_xlnm.Print_Area" localSheetId="8">'PW 3'!$A$1:$U$43</definedName>
    <definedName name="_xlnm.Print_Area" localSheetId="11">'PW 4'!$A$1:$U$43</definedName>
    <definedName name="_xlnm.Print_Area" localSheetId="14">'PW 5'!$A$1:$U$43</definedName>
    <definedName name="_xlnm.Print_Area" localSheetId="0">'toets 1'!$A$1:$O$44</definedName>
    <definedName name="_xlnm.Print_Area" localSheetId="13">'toets 10'!$A$1:$O$43</definedName>
    <definedName name="_xlnm.Print_Area" localSheetId="1">'toets 2'!$A$1:$O$43</definedName>
    <definedName name="_xlnm.Print_Area" localSheetId="3">'toets 3'!$A$1:$O$43</definedName>
    <definedName name="_xlnm.Print_Area" localSheetId="4">'toets 4'!$A$1:$O$43</definedName>
    <definedName name="_xlnm.Print_Area" localSheetId="6">'toets 5'!$A$1:$O$43</definedName>
    <definedName name="_xlnm.Print_Area" localSheetId="7">'toets 6'!$A$1:$O$43</definedName>
    <definedName name="_xlnm.Print_Area" localSheetId="9">'toets 7'!$A$1:$O$43</definedName>
    <definedName name="_xlnm.Print_Area" localSheetId="10">'toets 8'!$A$1:$O$43</definedName>
    <definedName name="_xlnm.Print_Area" localSheetId="12">'toets 9'!$A$1:$O$43</definedName>
    <definedName name="DERTIEN">'NORMERING'!$Y$2:$Z$9</definedName>
    <definedName name="DRIE">'NORMERING'!$E$2:$F$5</definedName>
    <definedName name="EEN">'NORMERING'!$A$2:$B$3</definedName>
    <definedName name="NEGEN">'NORMERING'!$Q$2:$R$9</definedName>
    <definedName name="TIEN">'NORMERING'!$S$2:$T$9</definedName>
    <definedName name="TWAALF">'NORMERING'!$W$2:$X$9</definedName>
    <definedName name="TWINTIG">'NORMERING'!$M$14:$N$22</definedName>
    <definedName name="VIER">'NORMERING'!$G$2:$H$5</definedName>
    <definedName name="VIJF">'NORMERING'!$I$2:$J$6</definedName>
    <definedName name="VIJFENTWINTIG">'NORMERING'!$W$14:$X$24</definedName>
    <definedName name="VIJFTIEN">'NORMERING'!$C$14:$D$21</definedName>
    <definedName name="ZES">'NORMERING'!$K$2:$L$6</definedName>
    <definedName name="ZESENDERTIG">'NORMERING'!$S$27:$T$36</definedName>
    <definedName name="ZESENTWINTIG">'NORMERING'!$Y$14:$Z$24</definedName>
    <definedName name="ZESTIEN">'NORMERING'!$E$14:$F$22</definedName>
    <definedName name="ZEVEN">'NORMERING'!$M$2:$N$8</definedName>
  </definedNames>
  <calcPr fullCalcOnLoad="1"/>
</workbook>
</file>

<file path=xl/comments1.xml><?xml version="1.0" encoding="utf-8"?>
<comments xmlns="http://schemas.openxmlformats.org/spreadsheetml/2006/main">
  <authors>
    <author>adt</author>
  </authors>
  <commentList>
    <comment ref="C6" authorId="0">
      <text>
        <r>
          <rPr>
            <sz val="8"/>
            <rFont val="Tahoma"/>
            <family val="2"/>
          </rPr>
          <t>Automatische optelling.
Bij nul fouten: vul in minimaal
één categorie "0" in.</t>
        </r>
      </text>
    </comment>
    <comment ref="D6" authorId="0">
      <text>
        <r>
          <rPr>
            <sz val="8"/>
            <rFont val="Verdana"/>
            <family val="2"/>
          </rPr>
          <t>zelfstandige
naamwoorden
en werkwoorden</t>
        </r>
      </text>
    </comment>
    <comment ref="E6" authorId="0">
      <text>
        <r>
          <rPr>
            <sz val="8"/>
            <rFont val="Verdana"/>
            <family val="2"/>
          </rPr>
          <t>persoonsvorm</t>
        </r>
      </text>
    </comment>
    <comment ref="F6" authorId="0">
      <text>
        <r>
          <rPr>
            <sz val="8"/>
            <rFont val="Verdana"/>
            <family val="2"/>
          </rPr>
          <t>tegengestelde
zinnen</t>
        </r>
      </text>
    </comment>
    <comment ref="G6" authorId="0">
      <text>
        <r>
          <rPr>
            <sz val="8"/>
            <rFont val="Verdana"/>
            <family val="2"/>
          </rPr>
          <t>tijdsbegrippen</t>
        </r>
      </text>
    </comment>
    <comment ref="B6" authorId="0">
      <text>
        <r>
          <rPr>
            <sz val="8"/>
            <rFont val="Verdana"/>
            <family val="2"/>
          </rPr>
          <t>De hier ingevulde namen worden doorgevoerd op alle tabbladen.</t>
        </r>
      </text>
    </comment>
    <comment ref="A5" authorId="0">
      <text>
        <r>
          <rPr>
            <sz val="8"/>
            <rFont val="Verdana"/>
            <family val="2"/>
          </rPr>
          <t>= grens V-les of R-les</t>
        </r>
      </text>
    </comment>
    <comment ref="K6" authorId="0">
      <text>
        <r>
          <rPr>
            <sz val="8"/>
            <rFont val="Verdana"/>
            <family val="2"/>
          </rPr>
          <t>zelfstandige
naamwoorden
en werkwoorden</t>
        </r>
      </text>
    </comment>
    <comment ref="L6" authorId="0">
      <text>
        <r>
          <rPr>
            <sz val="8"/>
            <rFont val="Verdana"/>
            <family val="2"/>
          </rPr>
          <t>persoonsvorm</t>
        </r>
      </text>
    </comment>
    <comment ref="M6" authorId="0">
      <text>
        <r>
          <rPr>
            <sz val="8"/>
            <rFont val="Verdana"/>
            <family val="2"/>
          </rPr>
          <t>tegengestelde
zinnen</t>
        </r>
      </text>
    </comment>
    <comment ref="N6" authorId="0">
      <text>
        <r>
          <rPr>
            <sz val="8"/>
            <rFont val="Verdana"/>
            <family val="2"/>
          </rPr>
          <t>tijdsbegrippen</t>
        </r>
      </text>
    </comment>
  </commentList>
</comments>
</file>

<file path=xl/comments10.xml><?xml version="1.0" encoding="utf-8"?>
<comments xmlns="http://schemas.openxmlformats.org/spreadsheetml/2006/main">
  <authors>
    <author>adt</author>
  </authors>
  <commentList>
    <comment ref="C6" authorId="0">
      <text>
        <r>
          <rPr>
            <sz val="8"/>
            <rFont val="Tahoma"/>
            <family val="2"/>
          </rPr>
          <t>Automatische optelling.
Bij nul fouten: vul in minimaal
één categorie "0" in.</t>
        </r>
      </text>
    </comment>
    <comment ref="D6" authorId="0">
      <text>
        <r>
          <rPr>
            <sz val="8"/>
            <rFont val="Verdana"/>
            <family val="2"/>
          </rPr>
          <t>verzamel-
woorden</t>
        </r>
      </text>
    </comment>
    <comment ref="E6" authorId="0">
      <text>
        <r>
          <rPr>
            <sz val="8"/>
            <rFont val="Verdana"/>
            <family val="2"/>
          </rPr>
          <t>woord-
groepen</t>
        </r>
      </text>
    </comment>
    <comment ref="F6" authorId="0">
      <text>
        <r>
          <rPr>
            <sz val="8"/>
            <rFont val="Verdana"/>
            <family val="2"/>
          </rPr>
          <t>begrippen</t>
        </r>
      </text>
    </comment>
    <comment ref="G6" authorId="0">
      <text>
        <r>
          <rPr>
            <sz val="8"/>
            <rFont val="Verdana"/>
            <family val="2"/>
          </rPr>
          <t>woord-
samenstellingen</t>
        </r>
      </text>
    </comment>
    <comment ref="A5" authorId="0">
      <text>
        <r>
          <rPr>
            <sz val="8"/>
            <rFont val="Verdana"/>
            <family val="2"/>
          </rPr>
          <t>= grens V-les of R-les</t>
        </r>
      </text>
    </comment>
    <comment ref="K6" authorId="0">
      <text>
        <r>
          <rPr>
            <sz val="8"/>
            <rFont val="Verdana"/>
            <family val="2"/>
          </rPr>
          <t>verzamel-
woorden</t>
        </r>
      </text>
    </comment>
    <comment ref="L6" authorId="0">
      <text>
        <r>
          <rPr>
            <sz val="8"/>
            <rFont val="Verdana"/>
            <family val="2"/>
          </rPr>
          <t>woord-
groepen</t>
        </r>
      </text>
    </comment>
    <comment ref="M6" authorId="0">
      <text>
        <r>
          <rPr>
            <sz val="8"/>
            <rFont val="Verdana"/>
            <family val="2"/>
          </rPr>
          <t>begrippen</t>
        </r>
      </text>
    </comment>
    <comment ref="N6" authorId="0">
      <text>
        <r>
          <rPr>
            <sz val="8"/>
            <rFont val="Verdana"/>
            <family val="2"/>
          </rPr>
          <t>woord-
samenstellingen</t>
        </r>
      </text>
    </comment>
    <comment ref="B6" authorId="0">
      <text>
        <r>
          <rPr>
            <sz val="8"/>
            <rFont val="Verdana"/>
            <family val="2"/>
          </rPr>
          <t>(nieuwe) namen
invullen op 
tabblad "toets 1".</t>
        </r>
      </text>
    </comment>
  </commentList>
</comments>
</file>

<file path=xl/comments11.xml><?xml version="1.0" encoding="utf-8"?>
<comments xmlns="http://schemas.openxmlformats.org/spreadsheetml/2006/main">
  <authors>
    <author>adt</author>
  </authors>
  <commentList>
    <comment ref="C6" authorId="0">
      <text>
        <r>
          <rPr>
            <sz val="8"/>
            <rFont val="Tahoma"/>
            <family val="2"/>
          </rPr>
          <t>Automatische optelling.
Bij nul fouten: vul in minimaal
één categorie "0" in.</t>
        </r>
      </text>
    </comment>
    <comment ref="D6" authorId="0">
      <text>
        <r>
          <rPr>
            <sz val="8"/>
            <rFont val="Verdana"/>
            <family val="2"/>
          </rPr>
          <t>werkwoorden en
zelfstandige naamwoorden -
middel-doelrelaties</t>
        </r>
      </text>
    </comment>
    <comment ref="E6" authorId="0">
      <text>
        <r>
          <rPr>
            <sz val="8"/>
            <rFont val="Verdana"/>
            <family val="2"/>
          </rPr>
          <t>collocaties</t>
        </r>
      </text>
    </comment>
    <comment ref="F6" authorId="0">
      <text>
        <r>
          <rPr>
            <sz val="8"/>
            <rFont val="Verdana"/>
            <family val="2"/>
          </rPr>
          <t>trappen van
vergelijking</t>
        </r>
      </text>
    </comment>
    <comment ref="G6" authorId="0">
      <text>
        <r>
          <rPr>
            <sz val="8"/>
            <rFont val="Verdana"/>
            <family val="2"/>
          </rPr>
          <t>vraagzinnen</t>
        </r>
      </text>
    </comment>
    <comment ref="A5" authorId="0">
      <text>
        <r>
          <rPr>
            <sz val="8"/>
            <rFont val="Verdana"/>
            <family val="2"/>
          </rPr>
          <t>= grens V-les of R-les</t>
        </r>
      </text>
    </comment>
    <comment ref="K6" authorId="0">
      <text>
        <r>
          <rPr>
            <sz val="8"/>
            <rFont val="Verdana"/>
            <family val="2"/>
          </rPr>
          <t>werkwoorden en
zelfstandige naamwoorden -
middel-doelrelaties</t>
        </r>
      </text>
    </comment>
    <comment ref="L6" authorId="0">
      <text>
        <r>
          <rPr>
            <sz val="8"/>
            <rFont val="Verdana"/>
            <family val="2"/>
          </rPr>
          <t>collocaties</t>
        </r>
      </text>
    </comment>
    <comment ref="M6" authorId="0">
      <text>
        <r>
          <rPr>
            <sz val="8"/>
            <rFont val="Verdana"/>
            <family val="2"/>
          </rPr>
          <t>trappen van
vergelijking</t>
        </r>
      </text>
    </comment>
    <comment ref="N6" authorId="0">
      <text>
        <r>
          <rPr>
            <sz val="8"/>
            <rFont val="Verdana"/>
            <family val="2"/>
          </rPr>
          <t>vraagzinnen</t>
        </r>
      </text>
    </comment>
    <comment ref="B6" authorId="0">
      <text>
        <r>
          <rPr>
            <sz val="8"/>
            <rFont val="Verdana"/>
            <family val="2"/>
          </rPr>
          <t>(nieuwe) namen
invullen op 
tabblad "toets 1".</t>
        </r>
      </text>
    </comment>
  </commentList>
</comments>
</file>

<file path=xl/comments12.xml><?xml version="1.0" encoding="utf-8"?>
<comments xmlns="http://schemas.openxmlformats.org/spreadsheetml/2006/main">
  <authors>
    <author>adt</author>
  </authors>
  <commentList>
    <comment ref="A5" authorId="0">
      <text>
        <r>
          <rPr>
            <sz val="8"/>
            <rFont val="Verdana"/>
            <family val="2"/>
          </rPr>
          <t>= grens voldoende - onvoldoende</t>
        </r>
      </text>
    </comment>
    <comment ref="D6" authorId="0">
      <text>
        <r>
          <rPr>
            <sz val="8"/>
            <rFont val="Verdana"/>
            <family val="2"/>
          </rPr>
          <t>verzamelwoorden</t>
        </r>
      </text>
    </comment>
    <comment ref="H6" authorId="0">
      <text>
        <r>
          <rPr>
            <sz val="8"/>
            <rFont val="Verdana"/>
            <family val="2"/>
          </rPr>
          <t>middel-
doel
relaties</t>
        </r>
      </text>
    </comment>
    <comment ref="I6" authorId="0">
      <text>
        <r>
          <rPr>
            <sz val="8"/>
            <rFont val="Verdana"/>
            <family val="2"/>
          </rPr>
          <t>allocaties</t>
        </r>
      </text>
    </comment>
    <comment ref="J6" authorId="0">
      <text>
        <r>
          <rPr>
            <sz val="8"/>
            <rFont val="Verdana"/>
            <family val="2"/>
          </rPr>
          <t>trappen van
vergelijking</t>
        </r>
      </text>
    </comment>
    <comment ref="K6" authorId="0">
      <text>
        <r>
          <rPr>
            <sz val="8"/>
            <rFont val="Verdana"/>
            <family val="2"/>
          </rPr>
          <t>vertelzinnen
en vraagzinnen,
persoonsvorm</t>
        </r>
      </text>
    </comment>
    <comment ref="G6" authorId="0">
      <text>
        <r>
          <rPr>
            <sz val="8"/>
            <rFont val="Verdana"/>
            <family val="2"/>
          </rPr>
          <t>werkwoorden
en zelfstandige
naamwoorden</t>
        </r>
      </text>
    </comment>
    <comment ref="F6" authorId="0">
      <text>
        <r>
          <rPr>
            <sz val="8"/>
            <rFont val="Verdana"/>
            <family val="2"/>
          </rPr>
          <t>begrippen
ordenen</t>
        </r>
      </text>
    </comment>
    <comment ref="E6" authorId="0">
      <text>
        <r>
          <rPr>
            <sz val="8"/>
            <rFont val="Verdana"/>
            <family val="2"/>
          </rPr>
          <t>woordgroepen</t>
        </r>
      </text>
    </comment>
    <comment ref="C6" authorId="0">
      <text>
        <r>
          <rPr>
            <sz val="8"/>
            <rFont val="Tahoma"/>
            <family val="2"/>
          </rPr>
          <t>Automatische optelling.</t>
        </r>
      </text>
    </comment>
    <comment ref="B6" authorId="0">
      <text>
        <r>
          <rPr>
            <sz val="8"/>
            <rFont val="Verdana"/>
            <family val="2"/>
          </rPr>
          <t>(nieuwe) namen invullen op tabblad "toets 1".</t>
        </r>
      </text>
    </comment>
    <comment ref="N6" authorId="0">
      <text>
        <r>
          <rPr>
            <sz val="8"/>
            <rFont val="Verdana"/>
            <family val="2"/>
          </rPr>
          <t>verzamelwoorden</t>
        </r>
      </text>
    </comment>
    <comment ref="O6" authorId="0">
      <text>
        <r>
          <rPr>
            <sz val="8"/>
            <rFont val="Verdana"/>
            <family val="2"/>
          </rPr>
          <t>woordgroepen</t>
        </r>
      </text>
    </comment>
    <comment ref="P6" authorId="0">
      <text>
        <r>
          <rPr>
            <sz val="8"/>
            <rFont val="Verdana"/>
            <family val="2"/>
          </rPr>
          <t>begrippen
ordenen</t>
        </r>
      </text>
    </comment>
    <comment ref="Q6" authorId="0">
      <text>
        <r>
          <rPr>
            <sz val="8"/>
            <rFont val="Verdana"/>
            <family val="2"/>
          </rPr>
          <t>werkwoorden
en zelfstandige
naamwoorden</t>
        </r>
      </text>
    </comment>
    <comment ref="R6" authorId="0">
      <text>
        <r>
          <rPr>
            <sz val="8"/>
            <rFont val="Verdana"/>
            <family val="2"/>
          </rPr>
          <t>middel-
doel
relaties</t>
        </r>
      </text>
    </comment>
    <comment ref="S6" authorId="0">
      <text>
        <r>
          <rPr>
            <sz val="8"/>
            <rFont val="Verdana"/>
            <family val="2"/>
          </rPr>
          <t>allocaties</t>
        </r>
      </text>
    </comment>
    <comment ref="T6" authorId="0">
      <text>
        <r>
          <rPr>
            <sz val="8"/>
            <rFont val="Verdana"/>
            <family val="2"/>
          </rPr>
          <t>trappen van
vergelijking</t>
        </r>
      </text>
    </comment>
    <comment ref="U6" authorId="0">
      <text>
        <r>
          <rPr>
            <sz val="8"/>
            <rFont val="Verdana"/>
            <family val="2"/>
          </rPr>
          <t>vertelzinnen
en vraagzinnen,
persoonsvorm</t>
        </r>
      </text>
    </comment>
    <comment ref="D43" authorId="0">
      <text>
        <r>
          <rPr>
            <sz val="8"/>
            <rFont val="Verdana"/>
            <family val="2"/>
          </rPr>
          <t>verzamelwoorden</t>
        </r>
      </text>
    </comment>
    <comment ref="E43" authorId="0">
      <text>
        <r>
          <rPr>
            <sz val="8"/>
            <rFont val="Verdana"/>
            <family val="2"/>
          </rPr>
          <t>woordgroepen</t>
        </r>
      </text>
    </comment>
    <comment ref="F43" authorId="0">
      <text>
        <r>
          <rPr>
            <sz val="8"/>
            <rFont val="Verdana"/>
            <family val="2"/>
          </rPr>
          <t>begrippen
ordenen</t>
        </r>
      </text>
    </comment>
    <comment ref="G43" authorId="0">
      <text>
        <r>
          <rPr>
            <sz val="8"/>
            <rFont val="Verdana"/>
            <family val="2"/>
          </rPr>
          <t>werkwoorden
en zelfstandige
naamwoorden</t>
        </r>
      </text>
    </comment>
    <comment ref="H43" authorId="0">
      <text>
        <r>
          <rPr>
            <sz val="8"/>
            <rFont val="Verdana"/>
            <family val="2"/>
          </rPr>
          <t>middel-
doel
relaties</t>
        </r>
      </text>
    </comment>
    <comment ref="I43" authorId="0">
      <text>
        <r>
          <rPr>
            <sz val="8"/>
            <rFont val="Verdana"/>
            <family val="2"/>
          </rPr>
          <t>allocaties</t>
        </r>
      </text>
    </comment>
    <comment ref="J43" authorId="0">
      <text>
        <r>
          <rPr>
            <sz val="8"/>
            <rFont val="Verdana"/>
            <family val="2"/>
          </rPr>
          <t>trappen van
vergelijking</t>
        </r>
      </text>
    </comment>
    <comment ref="K43" authorId="0">
      <text>
        <r>
          <rPr>
            <sz val="8"/>
            <rFont val="Verdana"/>
            <family val="2"/>
          </rPr>
          <t>vertelzinnen
en vraagzinnen,
persoonsvorm</t>
        </r>
      </text>
    </comment>
  </commentList>
</comments>
</file>

<file path=xl/comments13.xml><?xml version="1.0" encoding="utf-8"?>
<comments xmlns="http://schemas.openxmlformats.org/spreadsheetml/2006/main">
  <authors>
    <author>adt</author>
  </authors>
  <commentList>
    <comment ref="C6" authorId="0">
      <text>
        <r>
          <rPr>
            <sz val="8"/>
            <rFont val="Tahoma"/>
            <family val="2"/>
          </rPr>
          <t>Automatische optelling.
Bij nul fouten: vul in minimaal
één categorie "0" in.</t>
        </r>
      </text>
    </comment>
    <comment ref="D6" authorId="0">
      <text>
        <r>
          <rPr>
            <sz val="8"/>
            <rFont val="Verdana"/>
            <family val="2"/>
          </rPr>
          <t>afkortingen</t>
        </r>
      </text>
    </comment>
    <comment ref="E6" authorId="0">
      <text>
        <r>
          <rPr>
            <sz val="8"/>
            <rFont val="Verdana"/>
            <family val="2"/>
          </rPr>
          <t>letterlijk en
figuurlijk
taalgebruik</t>
        </r>
      </text>
    </comment>
    <comment ref="F6" authorId="0">
      <text>
        <r>
          <rPr>
            <sz val="8"/>
            <rFont val="Verdana"/>
            <family val="2"/>
          </rPr>
          <t>ik- hij- en 
wij-vorm</t>
        </r>
      </text>
    </comment>
    <comment ref="G6" authorId="0">
      <text>
        <r>
          <rPr>
            <sz val="8"/>
            <rFont val="Verdana"/>
            <family val="2"/>
          </rPr>
          <t>relatie
onderwerp en
persoonsvorm</t>
        </r>
      </text>
    </comment>
    <comment ref="A5" authorId="0">
      <text>
        <r>
          <rPr>
            <sz val="8"/>
            <rFont val="Verdana"/>
            <family val="2"/>
          </rPr>
          <t>= grens vV-les of R-les</t>
        </r>
      </text>
    </comment>
    <comment ref="K6" authorId="0">
      <text>
        <r>
          <rPr>
            <sz val="8"/>
            <rFont val="Verdana"/>
            <family val="2"/>
          </rPr>
          <t>afkortingen</t>
        </r>
      </text>
    </comment>
    <comment ref="L6" authorId="0">
      <text>
        <r>
          <rPr>
            <sz val="8"/>
            <rFont val="Verdana"/>
            <family val="2"/>
          </rPr>
          <t>letterlijk en
figuurlijk
taalgebruik</t>
        </r>
      </text>
    </comment>
    <comment ref="M6" authorId="0">
      <text>
        <r>
          <rPr>
            <sz val="8"/>
            <rFont val="Verdana"/>
            <family val="2"/>
          </rPr>
          <t>ik- hij- en 
wij-vorm</t>
        </r>
      </text>
    </comment>
    <comment ref="N6" authorId="0">
      <text>
        <r>
          <rPr>
            <sz val="8"/>
            <rFont val="Verdana"/>
            <family val="2"/>
          </rPr>
          <t>relatie
onderwerp en
persoonsvorm</t>
        </r>
      </text>
    </comment>
    <comment ref="B6" authorId="0">
      <text>
        <r>
          <rPr>
            <sz val="8"/>
            <rFont val="Verdana"/>
            <family val="2"/>
          </rPr>
          <t>(nieuwe) namen
invullen op 
tabblad "toets 1".</t>
        </r>
      </text>
    </comment>
  </commentList>
</comments>
</file>

<file path=xl/comments14.xml><?xml version="1.0" encoding="utf-8"?>
<comments xmlns="http://schemas.openxmlformats.org/spreadsheetml/2006/main">
  <authors>
    <author>adt</author>
  </authors>
  <commentList>
    <comment ref="C6" authorId="0">
      <text>
        <r>
          <rPr>
            <sz val="8"/>
            <rFont val="Tahoma"/>
            <family val="2"/>
          </rPr>
          <t>Automatische optelling.
Bij nul fouten: vul in minimaal
één categorie "0" in.</t>
        </r>
      </text>
    </comment>
    <comment ref="D6" authorId="0">
      <text>
        <r>
          <rPr>
            <sz val="8"/>
            <rFont val="Verdana"/>
            <family val="2"/>
          </rPr>
          <t>passend
werkwoord</t>
        </r>
      </text>
    </comment>
    <comment ref="E6" authorId="0">
      <text>
        <r>
          <rPr>
            <sz val="8"/>
            <rFont val="Verdana"/>
            <family val="2"/>
          </rPr>
          <t>persoonsvorm
in schema
plaatsen</t>
        </r>
      </text>
    </comment>
    <comment ref="F6" authorId="0">
      <text>
        <r>
          <rPr>
            <sz val="8"/>
            <rFont val="Verdana"/>
            <family val="2"/>
          </rPr>
          <t>voegwoorden</t>
        </r>
      </text>
    </comment>
    <comment ref="G6" authorId="0">
      <text>
        <r>
          <rPr>
            <sz val="8"/>
            <rFont val="Verdana"/>
            <family val="2"/>
          </rPr>
          <t>relatie
tijdsbegrippen
en persoonsvorm</t>
        </r>
      </text>
    </comment>
    <comment ref="A5" authorId="0">
      <text>
        <r>
          <rPr>
            <sz val="8"/>
            <rFont val="Verdana"/>
            <family val="2"/>
          </rPr>
          <t>= grens V-les of R-les</t>
        </r>
      </text>
    </comment>
    <comment ref="K6" authorId="0">
      <text>
        <r>
          <rPr>
            <sz val="8"/>
            <rFont val="Verdana"/>
            <family val="2"/>
          </rPr>
          <t>passend
werkwoord</t>
        </r>
      </text>
    </comment>
    <comment ref="L6" authorId="0">
      <text>
        <r>
          <rPr>
            <sz val="8"/>
            <rFont val="Verdana"/>
            <family val="2"/>
          </rPr>
          <t>persoonsvorm
in schema
plaatsen</t>
        </r>
      </text>
    </comment>
    <comment ref="M6" authorId="0">
      <text>
        <r>
          <rPr>
            <sz val="8"/>
            <rFont val="Verdana"/>
            <family val="2"/>
          </rPr>
          <t>voegwoorden</t>
        </r>
      </text>
    </comment>
    <comment ref="N6" authorId="0">
      <text>
        <r>
          <rPr>
            <sz val="8"/>
            <rFont val="Verdana"/>
            <family val="2"/>
          </rPr>
          <t>relatie
tijdsbegrippen
en persoonsvorm</t>
        </r>
      </text>
    </comment>
    <comment ref="B6" authorId="0">
      <text>
        <r>
          <rPr>
            <sz val="8"/>
            <rFont val="Verdana"/>
            <family val="2"/>
          </rPr>
          <t>(nieuwe) namen
invullen op 
tabblad "toets 1".</t>
        </r>
      </text>
    </comment>
  </commentList>
</comments>
</file>

<file path=xl/comments15.xml><?xml version="1.0" encoding="utf-8"?>
<comments xmlns="http://schemas.openxmlformats.org/spreadsheetml/2006/main">
  <authors>
    <author>adt</author>
  </authors>
  <commentList>
    <comment ref="A5" authorId="0">
      <text>
        <r>
          <rPr>
            <sz val="8"/>
            <rFont val="Verdana"/>
            <family val="2"/>
          </rPr>
          <t>= grens voldoende - onvoldoende</t>
        </r>
      </text>
    </comment>
    <comment ref="D6" authorId="0">
      <text>
        <r>
          <rPr>
            <sz val="8"/>
            <rFont val="Verdana"/>
            <family val="2"/>
          </rPr>
          <t>afkortingen</t>
        </r>
      </text>
    </comment>
    <comment ref="H6" authorId="0">
      <text>
        <r>
          <rPr>
            <sz val="8"/>
            <rFont val="Verdana"/>
            <family val="2"/>
          </rPr>
          <t>passend
werkwoord</t>
        </r>
      </text>
    </comment>
    <comment ref="I6" authorId="0">
      <text>
        <r>
          <rPr>
            <sz val="8"/>
            <rFont val="Verdana"/>
            <family val="2"/>
          </rPr>
          <t>voegwoorden</t>
        </r>
      </text>
    </comment>
    <comment ref="J6" authorId="0">
      <text>
        <r>
          <rPr>
            <sz val="8"/>
            <rFont val="Verdana"/>
            <family val="2"/>
          </rPr>
          <t>relatie
tijdsbegrippen
en persoonsvorm</t>
        </r>
      </text>
    </comment>
    <comment ref="G6" authorId="0">
      <text>
        <r>
          <rPr>
            <sz val="8"/>
            <rFont val="Verdana"/>
            <family val="2"/>
          </rPr>
          <t>relatie
onderwerp en
persoonsvorm</t>
        </r>
      </text>
    </comment>
    <comment ref="F6" authorId="0">
      <text>
        <r>
          <rPr>
            <sz val="8"/>
            <rFont val="Verdana"/>
            <family val="2"/>
          </rPr>
          <t>ik-vorm /
hij-vorm /
wij-vorm</t>
        </r>
      </text>
    </comment>
    <comment ref="E6" authorId="0">
      <text>
        <r>
          <rPr>
            <sz val="8"/>
            <rFont val="Verdana"/>
            <family val="2"/>
          </rPr>
          <t>letterlijk en
figuurlijk
taalgebruik</t>
        </r>
      </text>
    </comment>
    <comment ref="C6" authorId="0">
      <text>
        <r>
          <rPr>
            <sz val="8"/>
            <rFont val="Tahoma"/>
            <family val="2"/>
          </rPr>
          <t>Automatische optelling.</t>
        </r>
      </text>
    </comment>
    <comment ref="B6" authorId="0">
      <text>
        <r>
          <rPr>
            <sz val="8"/>
            <rFont val="Verdana"/>
            <family val="2"/>
          </rPr>
          <t>(nieuwe) namen invullen op tabblad "toets 1".</t>
        </r>
      </text>
    </comment>
    <comment ref="N6" authorId="0">
      <text>
        <r>
          <rPr>
            <sz val="8"/>
            <rFont val="Verdana"/>
            <family val="2"/>
          </rPr>
          <t>afkortingen</t>
        </r>
      </text>
    </comment>
    <comment ref="O6" authorId="0">
      <text>
        <r>
          <rPr>
            <sz val="8"/>
            <rFont val="Verdana"/>
            <family val="2"/>
          </rPr>
          <t>letterlijk en
figuurlijk
taalgebruik</t>
        </r>
      </text>
    </comment>
    <comment ref="P6" authorId="0">
      <text>
        <r>
          <rPr>
            <sz val="8"/>
            <rFont val="Verdana"/>
            <family val="2"/>
          </rPr>
          <t>ik-vorm /
hij-vorm /
wij-vorm</t>
        </r>
      </text>
    </comment>
    <comment ref="Q6" authorId="0">
      <text>
        <r>
          <rPr>
            <sz val="8"/>
            <rFont val="Verdana"/>
            <family val="2"/>
          </rPr>
          <t>relatie
onderwerp en
persoonsvorm</t>
        </r>
      </text>
    </comment>
    <comment ref="R6" authorId="0">
      <text>
        <r>
          <rPr>
            <sz val="8"/>
            <rFont val="Verdana"/>
            <family val="2"/>
          </rPr>
          <t>passend
werkwoord</t>
        </r>
      </text>
    </comment>
    <comment ref="S6" authorId="0">
      <text>
        <r>
          <rPr>
            <sz val="8"/>
            <rFont val="Verdana"/>
            <family val="2"/>
          </rPr>
          <t>voegwoorden</t>
        </r>
      </text>
    </comment>
    <comment ref="T6" authorId="0">
      <text>
        <r>
          <rPr>
            <sz val="8"/>
            <rFont val="Verdana"/>
            <family val="2"/>
          </rPr>
          <t>relatie
tijdsbegrippen
en persoonsvorm</t>
        </r>
      </text>
    </comment>
  </commentList>
</comments>
</file>

<file path=xl/comments17.xml><?xml version="1.0" encoding="utf-8"?>
<comments xmlns="http://schemas.openxmlformats.org/spreadsheetml/2006/main">
  <authors>
    <author>adt</author>
  </authors>
  <commentList>
    <comment ref="A6" authorId="0">
      <text>
        <r>
          <rPr>
            <sz val="8"/>
            <rFont val="Verdana"/>
            <family val="2"/>
          </rPr>
          <t>De namen alleen invoeren bij tabblad toets 1.</t>
        </r>
      </text>
    </comment>
  </commentList>
</comments>
</file>

<file path=xl/comments18.xml><?xml version="1.0" encoding="utf-8"?>
<comments xmlns="http://schemas.openxmlformats.org/spreadsheetml/2006/main">
  <authors>
    <author>adt</author>
  </authors>
  <commentList>
    <comment ref="A6" authorId="0">
      <text>
        <r>
          <rPr>
            <sz val="8"/>
            <rFont val="Verdana"/>
            <family val="2"/>
          </rPr>
          <t>De namen alleen invoeren bij tabblad toets 1.</t>
        </r>
      </text>
    </comment>
  </commentList>
</comments>
</file>

<file path=xl/comments19.xml><?xml version="1.0" encoding="utf-8"?>
<comments xmlns="http://schemas.openxmlformats.org/spreadsheetml/2006/main">
  <authors>
    <author>adt</author>
  </authors>
  <commentList>
    <comment ref="A6" authorId="0">
      <text>
        <r>
          <rPr>
            <sz val="8"/>
            <rFont val="Verdana"/>
            <family val="2"/>
          </rPr>
          <t>De namen alleen invoeren bij tabblad toets 1.</t>
        </r>
      </text>
    </comment>
  </commentList>
</comments>
</file>

<file path=xl/comments2.xml><?xml version="1.0" encoding="utf-8"?>
<comments xmlns="http://schemas.openxmlformats.org/spreadsheetml/2006/main">
  <authors>
    <author>adt</author>
  </authors>
  <commentList>
    <comment ref="C6" authorId="0">
      <text>
        <r>
          <rPr>
            <sz val="8"/>
            <rFont val="Tahoma"/>
            <family val="2"/>
          </rPr>
          <t>Automatische optelling.
Bij nul fouten: vul in minimaal
één categorie "0" in.</t>
        </r>
      </text>
    </comment>
    <comment ref="D6" authorId="0">
      <text>
        <r>
          <rPr>
            <sz val="8"/>
            <rFont val="Verdana"/>
            <family val="2"/>
          </rPr>
          <t>tegenwoordige
tijd</t>
        </r>
      </text>
    </comment>
    <comment ref="E6" authorId="0">
      <text>
        <r>
          <rPr>
            <sz val="8"/>
            <rFont val="Verdana"/>
            <family val="2"/>
          </rPr>
          <t>begrippen
ordenen</t>
        </r>
      </text>
    </comment>
    <comment ref="F6" authorId="0">
      <text>
        <r>
          <rPr>
            <sz val="8"/>
            <rFont val="Verdana"/>
            <family val="2"/>
          </rPr>
          <t>afkortingen</t>
        </r>
      </text>
    </comment>
    <comment ref="G6" authorId="0">
      <text>
        <r>
          <rPr>
            <sz val="8"/>
            <rFont val="Verdana"/>
            <family val="2"/>
          </rPr>
          <t>onderwerp</t>
        </r>
      </text>
    </comment>
    <comment ref="B6" authorId="0">
      <text>
        <r>
          <rPr>
            <sz val="8"/>
            <rFont val="Verdana"/>
            <family val="2"/>
          </rPr>
          <t>(nieuwe) namen
invullen op 
tabblad "toets 1".</t>
        </r>
      </text>
    </comment>
    <comment ref="A5" authorId="0">
      <text>
        <r>
          <rPr>
            <sz val="8"/>
            <rFont val="Verdana"/>
            <family val="2"/>
          </rPr>
          <t>= grens V-les of R-les</t>
        </r>
      </text>
    </comment>
    <comment ref="K6" authorId="0">
      <text>
        <r>
          <rPr>
            <sz val="8"/>
            <rFont val="Verdana"/>
            <family val="2"/>
          </rPr>
          <t>tegenwoordige
tijd</t>
        </r>
      </text>
    </comment>
    <comment ref="L6" authorId="0">
      <text>
        <r>
          <rPr>
            <sz val="8"/>
            <rFont val="Verdana"/>
            <family val="2"/>
          </rPr>
          <t>begrippen
ordenen</t>
        </r>
      </text>
    </comment>
    <comment ref="M6" authorId="0">
      <text>
        <r>
          <rPr>
            <sz val="8"/>
            <rFont val="Verdana"/>
            <family val="2"/>
          </rPr>
          <t>afkortingen</t>
        </r>
      </text>
    </comment>
    <comment ref="N6" authorId="0">
      <text>
        <r>
          <rPr>
            <sz val="8"/>
            <rFont val="Verdana"/>
            <family val="2"/>
          </rPr>
          <t>onderwerp</t>
        </r>
      </text>
    </comment>
  </commentList>
</comments>
</file>

<file path=xl/comments20.xml><?xml version="1.0" encoding="utf-8"?>
<comments xmlns="http://schemas.openxmlformats.org/spreadsheetml/2006/main">
  <authors>
    <author>adt</author>
  </authors>
  <commentList>
    <comment ref="A6" authorId="0">
      <text>
        <r>
          <rPr>
            <sz val="8"/>
            <rFont val="Verdana"/>
            <family val="2"/>
          </rPr>
          <t>De namen alleen invoeren bij tabblad toets 1.</t>
        </r>
      </text>
    </comment>
  </commentList>
</comments>
</file>

<file path=xl/comments21.xml><?xml version="1.0" encoding="utf-8"?>
<comments xmlns="http://schemas.openxmlformats.org/spreadsheetml/2006/main">
  <authors>
    <author>adt</author>
  </authors>
  <commentList>
    <comment ref="A6" authorId="0">
      <text>
        <r>
          <rPr>
            <sz val="8"/>
            <rFont val="Verdana"/>
            <family val="2"/>
          </rPr>
          <t>De namen alleen invoeren bij tabblad toets 1.</t>
        </r>
      </text>
    </comment>
  </commentList>
</comments>
</file>

<file path=xl/comments22.xml><?xml version="1.0" encoding="utf-8"?>
<comments xmlns="http://schemas.openxmlformats.org/spreadsheetml/2006/main">
  <authors>
    <author>adt</author>
  </authors>
  <commentList>
    <comment ref="A6" authorId="0">
      <text>
        <r>
          <rPr>
            <sz val="8"/>
            <rFont val="Verdana"/>
            <family val="2"/>
          </rPr>
          <t>De namen alleen invoeren bij tabblad toets 1.</t>
        </r>
      </text>
    </comment>
  </commentList>
</comments>
</file>

<file path=xl/comments3.xml><?xml version="1.0" encoding="utf-8"?>
<comments xmlns="http://schemas.openxmlformats.org/spreadsheetml/2006/main">
  <authors>
    <author>adt</author>
  </authors>
  <commentList>
    <comment ref="A5" authorId="0">
      <text>
        <r>
          <rPr>
            <sz val="8"/>
            <rFont val="Verdana"/>
            <family val="2"/>
          </rPr>
          <t>= grens voldoende - onvoldoende</t>
        </r>
      </text>
    </comment>
    <comment ref="D6" authorId="0">
      <text>
        <r>
          <rPr>
            <sz val="8"/>
            <rFont val="Verdana"/>
            <family val="2"/>
          </rPr>
          <t>zelfstandig naamwoord
en werkwoord</t>
        </r>
      </text>
    </comment>
    <comment ref="H6" authorId="0">
      <text>
        <r>
          <rPr>
            <sz val="8"/>
            <rFont val="Verdana"/>
            <family val="2"/>
          </rPr>
          <t>afkortingen</t>
        </r>
      </text>
    </comment>
    <comment ref="I6" authorId="0">
      <text>
        <r>
          <rPr>
            <sz val="8"/>
            <rFont val="Verdana"/>
            <family val="2"/>
          </rPr>
          <t>persoonsvorm
en onderwerp</t>
        </r>
      </text>
    </comment>
    <comment ref="G6" authorId="0">
      <text>
        <r>
          <rPr>
            <sz val="8"/>
            <rFont val="Verdana"/>
            <family val="2"/>
          </rPr>
          <t>tegenwoordige
of verleden tijd</t>
        </r>
      </text>
    </comment>
    <comment ref="F6" authorId="0">
      <text>
        <r>
          <rPr>
            <sz val="8"/>
            <rFont val="Verdana"/>
            <family val="2"/>
          </rPr>
          <t>tegengestelde
zinnen</t>
        </r>
      </text>
    </comment>
    <comment ref="E6" authorId="0">
      <text>
        <r>
          <rPr>
            <sz val="8"/>
            <rFont val="Verdana"/>
            <family val="2"/>
          </rPr>
          <t>persoonsvorm</t>
        </r>
      </text>
    </comment>
    <comment ref="C6" authorId="0">
      <text>
        <r>
          <rPr>
            <sz val="8"/>
            <rFont val="Tahoma"/>
            <family val="2"/>
          </rPr>
          <t>Automatische optelling.</t>
        </r>
      </text>
    </comment>
    <comment ref="B6" authorId="0">
      <text>
        <r>
          <rPr>
            <sz val="8"/>
            <rFont val="Verdana"/>
            <family val="2"/>
          </rPr>
          <t>(nieuwe) namen invullen op tabblad "toets 1".</t>
        </r>
      </text>
    </comment>
    <comment ref="N6" authorId="0">
      <text>
        <r>
          <rPr>
            <sz val="8"/>
            <rFont val="Verdana"/>
            <family val="2"/>
          </rPr>
          <t>zelfstandig naamwoord
en werkwoord</t>
        </r>
      </text>
    </comment>
    <comment ref="O6" authorId="0">
      <text>
        <r>
          <rPr>
            <sz val="8"/>
            <rFont val="Verdana"/>
            <family val="2"/>
          </rPr>
          <t>persoonsvorm</t>
        </r>
      </text>
    </comment>
    <comment ref="P6" authorId="0">
      <text>
        <r>
          <rPr>
            <sz val="8"/>
            <rFont val="Verdana"/>
            <family val="2"/>
          </rPr>
          <t>tegengestelde
zinnen</t>
        </r>
      </text>
    </comment>
    <comment ref="Q6" authorId="0">
      <text>
        <r>
          <rPr>
            <sz val="8"/>
            <rFont val="Verdana"/>
            <family val="2"/>
          </rPr>
          <t>tegenwoordige
of verleden tijd</t>
        </r>
      </text>
    </comment>
    <comment ref="R6" authorId="0">
      <text>
        <r>
          <rPr>
            <sz val="8"/>
            <rFont val="Verdana"/>
            <family val="2"/>
          </rPr>
          <t>afkortingen</t>
        </r>
      </text>
    </comment>
    <comment ref="S6" authorId="0">
      <text>
        <r>
          <rPr>
            <sz val="8"/>
            <rFont val="Verdana"/>
            <family val="2"/>
          </rPr>
          <t>persoonsvorm
en onderwerp</t>
        </r>
      </text>
    </comment>
    <comment ref="D43" authorId="0">
      <text>
        <r>
          <rPr>
            <sz val="8"/>
            <rFont val="Verdana"/>
            <family val="2"/>
          </rPr>
          <t>zelfstandig naamwoord
en werkwoord</t>
        </r>
      </text>
    </comment>
    <comment ref="E43" authorId="0">
      <text>
        <r>
          <rPr>
            <sz val="8"/>
            <rFont val="Verdana"/>
            <family val="2"/>
          </rPr>
          <t>persoonsvorm</t>
        </r>
      </text>
    </comment>
    <comment ref="F43" authorId="0">
      <text>
        <r>
          <rPr>
            <sz val="8"/>
            <rFont val="Verdana"/>
            <family val="2"/>
          </rPr>
          <t>tegengestelde
zinnen</t>
        </r>
      </text>
    </comment>
    <comment ref="G43" authorId="0">
      <text>
        <r>
          <rPr>
            <sz val="8"/>
            <rFont val="Verdana"/>
            <family val="2"/>
          </rPr>
          <t>tegenwoordige
of verleden tijd</t>
        </r>
      </text>
    </comment>
    <comment ref="H43" authorId="0">
      <text>
        <r>
          <rPr>
            <sz val="8"/>
            <rFont val="Verdana"/>
            <family val="2"/>
          </rPr>
          <t>afkortingen</t>
        </r>
      </text>
    </comment>
    <comment ref="I43" authorId="0">
      <text>
        <r>
          <rPr>
            <sz val="8"/>
            <rFont val="Verdana"/>
            <family val="2"/>
          </rPr>
          <t>persoonsvorm
en onderwerp</t>
        </r>
      </text>
    </comment>
  </commentList>
</comments>
</file>

<file path=xl/comments4.xml><?xml version="1.0" encoding="utf-8"?>
<comments xmlns="http://schemas.openxmlformats.org/spreadsheetml/2006/main">
  <authors>
    <author>adt</author>
  </authors>
  <commentList>
    <comment ref="C6" authorId="0">
      <text>
        <r>
          <rPr>
            <sz val="8"/>
            <rFont val="Tahoma"/>
            <family val="2"/>
          </rPr>
          <t>Automatische optelling.
Bij nul fouten: vul in minimaal
één categorie "0" in.</t>
        </r>
      </text>
    </comment>
    <comment ref="D6" authorId="0">
      <text>
        <r>
          <rPr>
            <sz val="8"/>
            <rFont val="Verdana"/>
            <family val="2"/>
          </rPr>
          <t>volgorde zinsdelen
en enkelvoud
wie- of wat-deel</t>
        </r>
      </text>
    </comment>
    <comment ref="E6" authorId="0">
      <text>
        <r>
          <rPr>
            <sz val="8"/>
            <rFont val="Verdana"/>
            <family val="2"/>
          </rPr>
          <t>gezegdes</t>
        </r>
      </text>
    </comment>
    <comment ref="F6" authorId="0">
      <text>
        <r>
          <rPr>
            <sz val="8"/>
            <rFont val="Verdana"/>
            <family val="2"/>
          </rPr>
          <t>voltooid
deelwoord</t>
        </r>
      </text>
    </comment>
    <comment ref="G6" authorId="0">
      <text>
        <r>
          <rPr>
            <sz val="8"/>
            <rFont val="Verdana"/>
            <family val="2"/>
          </rPr>
          <t>verkleinwoord</t>
        </r>
      </text>
    </comment>
    <comment ref="H6" authorId="0">
      <text>
        <r>
          <rPr>
            <sz val="8"/>
            <rFont val="Verdana"/>
            <family val="2"/>
          </rPr>
          <t>informatieve
tekst</t>
        </r>
      </text>
    </comment>
    <comment ref="A5" authorId="0">
      <text>
        <r>
          <rPr>
            <sz val="8"/>
            <rFont val="Verdana"/>
            <family val="2"/>
          </rPr>
          <t>= grens V-les of R-les</t>
        </r>
      </text>
    </comment>
    <comment ref="K6" authorId="0">
      <text>
        <r>
          <rPr>
            <sz val="8"/>
            <rFont val="Verdana"/>
            <family val="2"/>
          </rPr>
          <t>volgorde zinsdelen
en enkelvoud
wie- of wat-deel</t>
        </r>
      </text>
    </comment>
    <comment ref="L6" authorId="0">
      <text>
        <r>
          <rPr>
            <sz val="8"/>
            <rFont val="Verdana"/>
            <family val="2"/>
          </rPr>
          <t>gezegdes</t>
        </r>
      </text>
    </comment>
    <comment ref="M6" authorId="0">
      <text>
        <r>
          <rPr>
            <sz val="8"/>
            <rFont val="Verdana"/>
            <family val="2"/>
          </rPr>
          <t>voltooid
deelwoord</t>
        </r>
      </text>
    </comment>
    <comment ref="N6" authorId="0">
      <text>
        <r>
          <rPr>
            <sz val="8"/>
            <rFont val="Verdana"/>
            <family val="2"/>
          </rPr>
          <t>verkleinwoord</t>
        </r>
      </text>
    </comment>
    <comment ref="O6" authorId="0">
      <text>
        <r>
          <rPr>
            <sz val="8"/>
            <rFont val="Verdana"/>
            <family val="2"/>
          </rPr>
          <t>informatieve
tekst</t>
        </r>
      </text>
    </comment>
    <comment ref="B6" authorId="0">
      <text>
        <r>
          <rPr>
            <sz val="8"/>
            <rFont val="Verdana"/>
            <family val="2"/>
          </rPr>
          <t>(nieuwe) namen
invullen op 
tabblad "toets 1".</t>
        </r>
      </text>
    </comment>
  </commentList>
</comments>
</file>

<file path=xl/comments5.xml><?xml version="1.0" encoding="utf-8"?>
<comments xmlns="http://schemas.openxmlformats.org/spreadsheetml/2006/main">
  <authors>
    <author>adt</author>
  </authors>
  <commentList>
    <comment ref="C6" authorId="0">
      <text>
        <r>
          <rPr>
            <sz val="8"/>
            <rFont val="Tahoma"/>
            <family val="2"/>
          </rPr>
          <t>Automatische optelling.
Bij nul fouten: vul in minimaal
één categorie "0" in.</t>
        </r>
      </text>
    </comment>
    <comment ref="D6" authorId="0">
      <text>
        <r>
          <rPr>
            <sz val="8"/>
            <rFont val="Verdana"/>
            <family val="2"/>
          </rPr>
          <t>verleden
tijd</t>
        </r>
      </text>
    </comment>
    <comment ref="E6" authorId="0">
      <text>
        <r>
          <rPr>
            <sz val="8"/>
            <rFont val="Verdana"/>
            <family val="2"/>
          </rPr>
          <t>taalgebruik</t>
        </r>
      </text>
    </comment>
    <comment ref="F6" authorId="0">
      <text>
        <r>
          <rPr>
            <sz val="8"/>
            <rFont val="Verdana"/>
            <family val="2"/>
          </rPr>
          <t>persoonsvorm</t>
        </r>
      </text>
    </comment>
    <comment ref="G6" authorId="0">
      <text>
        <r>
          <rPr>
            <sz val="8"/>
            <rFont val="Verdana"/>
            <family val="2"/>
          </rPr>
          <t>hoofdletters
en uitspraken</t>
        </r>
      </text>
    </comment>
    <comment ref="H6" authorId="0">
      <text>
        <r>
          <rPr>
            <sz val="8"/>
            <rFont val="Verdana"/>
            <family val="2"/>
          </rPr>
          <t>omschrijving</t>
        </r>
      </text>
    </comment>
    <comment ref="A5" authorId="0">
      <text>
        <r>
          <rPr>
            <sz val="8"/>
            <rFont val="Verdana"/>
            <family val="2"/>
          </rPr>
          <t>= grens V-les of R-les</t>
        </r>
      </text>
    </comment>
    <comment ref="K6" authorId="0">
      <text>
        <r>
          <rPr>
            <sz val="8"/>
            <rFont val="Verdana"/>
            <family val="2"/>
          </rPr>
          <t>verleden
tijd</t>
        </r>
      </text>
    </comment>
    <comment ref="L6" authorId="0">
      <text>
        <r>
          <rPr>
            <sz val="8"/>
            <rFont val="Verdana"/>
            <family val="2"/>
          </rPr>
          <t>taalgebruik</t>
        </r>
      </text>
    </comment>
    <comment ref="M6" authorId="0">
      <text>
        <r>
          <rPr>
            <sz val="8"/>
            <rFont val="Verdana"/>
            <family val="2"/>
          </rPr>
          <t>persoonsvorm</t>
        </r>
      </text>
    </comment>
    <comment ref="N6" authorId="0">
      <text>
        <r>
          <rPr>
            <sz val="8"/>
            <rFont val="Verdana"/>
            <family val="2"/>
          </rPr>
          <t>hoofdletters
en uitspraken</t>
        </r>
      </text>
    </comment>
    <comment ref="O6" authorId="0">
      <text>
        <r>
          <rPr>
            <sz val="8"/>
            <rFont val="Verdana"/>
            <family val="2"/>
          </rPr>
          <t>omschrijving</t>
        </r>
      </text>
    </comment>
    <comment ref="B6" authorId="0">
      <text>
        <r>
          <rPr>
            <sz val="8"/>
            <rFont val="Verdana"/>
            <family val="2"/>
          </rPr>
          <t>(nieuwe) namen
invullen op 
tabblad "toets 1".</t>
        </r>
      </text>
    </comment>
  </commentList>
</comments>
</file>

<file path=xl/comments6.xml><?xml version="1.0" encoding="utf-8"?>
<comments xmlns="http://schemas.openxmlformats.org/spreadsheetml/2006/main">
  <authors>
    <author>adt</author>
  </authors>
  <commentList>
    <comment ref="A5" authorId="0">
      <text>
        <r>
          <rPr>
            <sz val="8"/>
            <rFont val="Verdana"/>
            <family val="2"/>
          </rPr>
          <t>= grens voldoende - onvoldoende</t>
        </r>
      </text>
    </comment>
    <comment ref="D6" authorId="0">
      <text>
        <r>
          <rPr>
            <sz val="8"/>
            <rFont val="Verdana"/>
            <family val="2"/>
          </rPr>
          <t>enkelvoud of meervoud
van onderwerp;
volgorde zinsdelen</t>
        </r>
      </text>
    </comment>
    <comment ref="H6" authorId="0">
      <text>
        <r>
          <rPr>
            <sz val="8"/>
            <rFont val="Verdana"/>
            <family val="2"/>
          </rPr>
          <t>verleden
tijd</t>
        </r>
      </text>
    </comment>
    <comment ref="I6" authorId="0">
      <text>
        <r>
          <rPr>
            <sz val="8"/>
            <rFont val="Verdana"/>
            <family val="2"/>
          </rPr>
          <t>taalgebruik</t>
        </r>
      </text>
    </comment>
    <comment ref="J6" authorId="0">
      <text>
        <r>
          <rPr>
            <sz val="8"/>
            <rFont val="Verdana"/>
            <family val="2"/>
          </rPr>
          <t>hoofdletters</t>
        </r>
      </text>
    </comment>
    <comment ref="K6" authorId="0">
      <text>
        <r>
          <rPr>
            <sz val="8"/>
            <rFont val="Verdana"/>
            <family val="2"/>
          </rPr>
          <t>omschrijving</t>
        </r>
      </text>
    </comment>
    <comment ref="G6" authorId="0">
      <text>
        <r>
          <rPr>
            <sz val="8"/>
            <rFont val="Verdana"/>
            <family val="2"/>
          </rPr>
          <t>verkleinwoord</t>
        </r>
      </text>
    </comment>
    <comment ref="F6" authorId="0">
      <text>
        <r>
          <rPr>
            <sz val="8"/>
            <rFont val="Verdana"/>
            <family val="2"/>
          </rPr>
          <t>voltooid deelwoord
en persoonsvorm</t>
        </r>
      </text>
    </comment>
    <comment ref="E6" authorId="0">
      <text>
        <r>
          <rPr>
            <sz val="8"/>
            <rFont val="Verdana"/>
            <family val="2"/>
          </rPr>
          <t>gezegde</t>
        </r>
      </text>
    </comment>
    <comment ref="C6" authorId="0">
      <text>
        <r>
          <rPr>
            <sz val="8"/>
            <rFont val="Tahoma"/>
            <family val="2"/>
          </rPr>
          <t>Automatische optelling.</t>
        </r>
      </text>
    </comment>
    <comment ref="B6" authorId="0">
      <text>
        <r>
          <rPr>
            <sz val="8"/>
            <rFont val="Verdana"/>
            <family val="2"/>
          </rPr>
          <t>(nieuwe) namen invullen op tabblad "toets 1".</t>
        </r>
      </text>
    </comment>
    <comment ref="N6" authorId="0">
      <text>
        <r>
          <rPr>
            <sz val="8"/>
            <rFont val="Verdana"/>
            <family val="2"/>
          </rPr>
          <t>enkelvoud of meervoud
van onderwerp;
volgorde zinsdelen</t>
        </r>
      </text>
    </comment>
    <comment ref="O6" authorId="0">
      <text>
        <r>
          <rPr>
            <sz val="8"/>
            <rFont val="Verdana"/>
            <family val="2"/>
          </rPr>
          <t>gezegde</t>
        </r>
      </text>
    </comment>
    <comment ref="P6" authorId="0">
      <text>
        <r>
          <rPr>
            <sz val="8"/>
            <rFont val="Verdana"/>
            <family val="2"/>
          </rPr>
          <t>voltooid deelwoord
en persoonsvorm</t>
        </r>
      </text>
    </comment>
    <comment ref="Q6" authorId="0">
      <text>
        <r>
          <rPr>
            <sz val="8"/>
            <rFont val="Verdana"/>
            <family val="2"/>
          </rPr>
          <t>verkleinwoord</t>
        </r>
      </text>
    </comment>
    <comment ref="R6" authorId="0">
      <text>
        <r>
          <rPr>
            <sz val="8"/>
            <rFont val="Verdana"/>
            <family val="2"/>
          </rPr>
          <t>verleden
tijd</t>
        </r>
      </text>
    </comment>
    <comment ref="S6" authorId="0">
      <text>
        <r>
          <rPr>
            <sz val="8"/>
            <rFont val="Verdana"/>
            <family val="2"/>
          </rPr>
          <t>taalgebruik</t>
        </r>
      </text>
    </comment>
    <comment ref="T6" authorId="0">
      <text>
        <r>
          <rPr>
            <sz val="8"/>
            <rFont val="Verdana"/>
            <family val="2"/>
          </rPr>
          <t>hoofdletters</t>
        </r>
      </text>
    </comment>
    <comment ref="U6" authorId="0">
      <text>
        <r>
          <rPr>
            <sz val="8"/>
            <rFont val="Verdana"/>
            <family val="2"/>
          </rPr>
          <t>omschrijving</t>
        </r>
      </text>
    </comment>
    <comment ref="D43" authorId="0">
      <text>
        <r>
          <rPr>
            <sz val="8"/>
            <rFont val="Verdana"/>
            <family val="2"/>
          </rPr>
          <t>enkelvoud of meervoud
van onderwerp;
volgorde zinsdelen</t>
        </r>
      </text>
    </comment>
    <comment ref="E43" authorId="0">
      <text>
        <r>
          <rPr>
            <sz val="8"/>
            <rFont val="Verdana"/>
            <family val="2"/>
          </rPr>
          <t>gezegde</t>
        </r>
      </text>
    </comment>
    <comment ref="F43" authorId="0">
      <text>
        <r>
          <rPr>
            <sz val="8"/>
            <rFont val="Verdana"/>
            <family val="2"/>
          </rPr>
          <t>voltooid deelwoord
en persoonsvorm</t>
        </r>
      </text>
    </comment>
    <comment ref="G43" authorId="0">
      <text>
        <r>
          <rPr>
            <sz val="8"/>
            <rFont val="Verdana"/>
            <family val="2"/>
          </rPr>
          <t>verkleinwoord</t>
        </r>
      </text>
    </comment>
    <comment ref="H43" authorId="0">
      <text>
        <r>
          <rPr>
            <sz val="8"/>
            <rFont val="Verdana"/>
            <family val="2"/>
          </rPr>
          <t>verleden
tijd</t>
        </r>
      </text>
    </comment>
    <comment ref="I43" authorId="0">
      <text>
        <r>
          <rPr>
            <sz val="8"/>
            <rFont val="Verdana"/>
            <family val="2"/>
          </rPr>
          <t>taalgebruik</t>
        </r>
      </text>
    </comment>
    <comment ref="J43" authorId="0">
      <text>
        <r>
          <rPr>
            <sz val="8"/>
            <rFont val="Verdana"/>
            <family val="2"/>
          </rPr>
          <t>hoofdletters</t>
        </r>
      </text>
    </comment>
    <comment ref="K43" authorId="0">
      <text>
        <r>
          <rPr>
            <sz val="8"/>
            <rFont val="Verdana"/>
            <family val="2"/>
          </rPr>
          <t>omschrijving</t>
        </r>
      </text>
    </comment>
  </commentList>
</comments>
</file>

<file path=xl/comments7.xml><?xml version="1.0" encoding="utf-8"?>
<comments xmlns="http://schemas.openxmlformats.org/spreadsheetml/2006/main">
  <authors>
    <author>adt</author>
  </authors>
  <commentList>
    <comment ref="C6" authorId="0">
      <text>
        <r>
          <rPr>
            <sz val="8"/>
            <rFont val="Tahoma"/>
            <family val="2"/>
          </rPr>
          <t>Automatische optelling.
Bij nul fouten: vul in minimaal
één categorie "0" in.</t>
        </r>
      </text>
    </comment>
    <comment ref="D6" authorId="0">
      <text>
        <r>
          <rPr>
            <sz val="8"/>
            <rFont val="Verdana"/>
            <family val="2"/>
          </rPr>
          <t>afleiden van
de betekenis</t>
        </r>
      </text>
    </comment>
    <comment ref="E6" authorId="0">
      <text>
        <r>
          <rPr>
            <sz val="8"/>
            <rFont val="Verdana"/>
            <family val="2"/>
          </rPr>
          <t>hele
werkwoorden</t>
        </r>
      </text>
    </comment>
    <comment ref="F6" authorId="0">
      <text>
        <r>
          <rPr>
            <sz val="8"/>
            <rFont val="Verdana"/>
            <family val="2"/>
          </rPr>
          <t>persoonsvorm</t>
        </r>
      </text>
    </comment>
    <comment ref="G6" authorId="0">
      <text>
        <r>
          <rPr>
            <sz val="8"/>
            <rFont val="Verdana"/>
            <family val="2"/>
          </rPr>
          <t>samengestelde
woorden</t>
        </r>
      </text>
    </comment>
    <comment ref="A5" authorId="0">
      <text>
        <r>
          <rPr>
            <sz val="8"/>
            <rFont val="Verdana"/>
            <family val="2"/>
          </rPr>
          <t>= grens V-les of R-les</t>
        </r>
      </text>
    </comment>
    <comment ref="K6" authorId="0">
      <text>
        <r>
          <rPr>
            <sz val="8"/>
            <rFont val="Verdana"/>
            <family val="2"/>
          </rPr>
          <t>afleiden van
de betekenis</t>
        </r>
      </text>
    </comment>
    <comment ref="L6" authorId="0">
      <text>
        <r>
          <rPr>
            <sz val="8"/>
            <rFont val="Verdana"/>
            <family val="2"/>
          </rPr>
          <t>hele
werkwoorden</t>
        </r>
      </text>
    </comment>
    <comment ref="M6" authorId="0">
      <text>
        <r>
          <rPr>
            <sz val="8"/>
            <rFont val="Verdana"/>
            <family val="2"/>
          </rPr>
          <t>persoonsvorm</t>
        </r>
      </text>
    </comment>
    <comment ref="N6" authorId="0">
      <text>
        <r>
          <rPr>
            <sz val="8"/>
            <rFont val="Verdana"/>
            <family val="2"/>
          </rPr>
          <t>samengestelde
woorden</t>
        </r>
      </text>
    </comment>
    <comment ref="B6" authorId="0">
      <text>
        <r>
          <rPr>
            <sz val="8"/>
            <rFont val="Verdana"/>
            <family val="2"/>
          </rPr>
          <t>(nieuwe) namen
invullen op 
tabblad "toets 1".</t>
        </r>
      </text>
    </comment>
  </commentList>
</comments>
</file>

<file path=xl/comments8.xml><?xml version="1.0" encoding="utf-8"?>
<comments xmlns="http://schemas.openxmlformats.org/spreadsheetml/2006/main">
  <authors>
    <author>adt</author>
  </authors>
  <commentList>
    <comment ref="C6" authorId="0">
      <text>
        <r>
          <rPr>
            <sz val="8"/>
            <rFont val="Tahoma"/>
            <family val="2"/>
          </rPr>
          <t>Automatische optelling.
Bij nul fouten: vul in minimaal
één categorie "0" in.</t>
        </r>
      </text>
    </comment>
    <comment ref="D6" authorId="0">
      <text>
        <r>
          <rPr>
            <sz val="8"/>
            <rFont val="Verdana"/>
            <family val="2"/>
          </rPr>
          <t>werkwoorden</t>
        </r>
      </text>
    </comment>
    <comment ref="E6" authorId="0">
      <text>
        <r>
          <rPr>
            <sz val="8"/>
            <rFont val="Verdana"/>
            <family val="2"/>
          </rPr>
          <t>persoonsvorm</t>
        </r>
      </text>
    </comment>
    <comment ref="F6" authorId="0">
      <text>
        <r>
          <rPr>
            <sz val="8"/>
            <rFont val="Verdana"/>
            <family val="2"/>
          </rPr>
          <t>spreekwoorden</t>
        </r>
      </text>
    </comment>
    <comment ref="G6" authorId="0">
      <text>
        <r>
          <rPr>
            <sz val="8"/>
            <rFont val="Verdana"/>
            <family val="2"/>
          </rPr>
          <t>middel-doel-
relaties</t>
        </r>
      </text>
    </comment>
    <comment ref="H6" authorId="0">
      <text>
        <r>
          <rPr>
            <sz val="8"/>
            <rFont val="Verdana"/>
            <family val="2"/>
          </rPr>
          <t>woorden afbreken</t>
        </r>
      </text>
    </comment>
    <comment ref="A5" authorId="0">
      <text>
        <r>
          <rPr>
            <sz val="8"/>
            <rFont val="Verdana"/>
            <family val="2"/>
          </rPr>
          <t>= grens V-les of R-les</t>
        </r>
      </text>
    </comment>
    <comment ref="K6" authorId="0">
      <text>
        <r>
          <rPr>
            <sz val="8"/>
            <rFont val="Verdana"/>
            <family val="2"/>
          </rPr>
          <t>werkwoorden</t>
        </r>
      </text>
    </comment>
    <comment ref="L6" authorId="0">
      <text>
        <r>
          <rPr>
            <sz val="8"/>
            <rFont val="Verdana"/>
            <family val="2"/>
          </rPr>
          <t>persoonsvorm</t>
        </r>
      </text>
    </comment>
    <comment ref="M6" authorId="0">
      <text>
        <r>
          <rPr>
            <sz val="8"/>
            <rFont val="Verdana"/>
            <family val="2"/>
          </rPr>
          <t>spreekwoorden</t>
        </r>
      </text>
    </comment>
    <comment ref="N6" authorId="0">
      <text>
        <r>
          <rPr>
            <sz val="8"/>
            <rFont val="Verdana"/>
            <family val="2"/>
          </rPr>
          <t>middel-doel-
relaties</t>
        </r>
      </text>
    </comment>
    <comment ref="O6" authorId="0">
      <text>
        <r>
          <rPr>
            <sz val="8"/>
            <rFont val="Verdana"/>
            <family val="2"/>
          </rPr>
          <t>woorden afbreken</t>
        </r>
      </text>
    </comment>
    <comment ref="B6" authorId="0">
      <text>
        <r>
          <rPr>
            <sz val="8"/>
            <rFont val="Verdana"/>
            <family val="2"/>
          </rPr>
          <t>(nieuwe) namen
invullen op 
tabblad "toets 1".</t>
        </r>
      </text>
    </comment>
  </commentList>
</comments>
</file>

<file path=xl/comments9.xml><?xml version="1.0" encoding="utf-8"?>
<comments xmlns="http://schemas.openxmlformats.org/spreadsheetml/2006/main">
  <authors>
    <author>adt</author>
  </authors>
  <commentList>
    <comment ref="A5" authorId="0">
      <text>
        <r>
          <rPr>
            <sz val="8"/>
            <rFont val="Verdana"/>
            <family val="2"/>
          </rPr>
          <t>= grens voldoende - onvoldoende</t>
        </r>
      </text>
    </comment>
    <comment ref="D6" authorId="0">
      <text>
        <r>
          <rPr>
            <sz val="8"/>
            <rFont val="Verdana"/>
            <family val="2"/>
          </rPr>
          <t>betekenis van
een woord</t>
        </r>
      </text>
    </comment>
    <comment ref="H6" authorId="0">
      <text>
        <r>
          <rPr>
            <sz val="8"/>
            <rFont val="Verdana"/>
            <family val="2"/>
          </rPr>
          <t>werkwoorden</t>
        </r>
      </text>
    </comment>
    <comment ref="I6" authorId="0">
      <text>
        <r>
          <rPr>
            <sz val="8"/>
            <rFont val="Verdana"/>
            <family val="2"/>
          </rPr>
          <t>meervoud-
enkelvoud</t>
        </r>
      </text>
    </comment>
    <comment ref="J6" authorId="0">
      <text>
        <r>
          <rPr>
            <sz val="8"/>
            <rFont val="Verdana"/>
            <family val="2"/>
          </rPr>
          <t>spreekwoorden</t>
        </r>
      </text>
    </comment>
    <comment ref="K6" authorId="0">
      <text>
        <r>
          <rPr>
            <sz val="8"/>
            <rFont val="Verdana"/>
            <family val="2"/>
          </rPr>
          <t>afbrekingen</t>
        </r>
      </text>
    </comment>
    <comment ref="G6" authorId="0">
      <text>
        <r>
          <rPr>
            <sz val="8"/>
            <rFont val="Verdana"/>
            <family val="2"/>
          </rPr>
          <t>samengestelde
woorden</t>
        </r>
      </text>
    </comment>
    <comment ref="F6" authorId="0">
      <text>
        <r>
          <rPr>
            <sz val="8"/>
            <rFont val="Verdana"/>
            <family val="2"/>
          </rPr>
          <t>persoonsvorm bij
het hele werkwoord</t>
        </r>
      </text>
    </comment>
    <comment ref="E6" authorId="0">
      <text>
        <r>
          <rPr>
            <sz val="8"/>
            <rFont val="Verdana"/>
            <family val="2"/>
          </rPr>
          <t>hele
werkwoorden</t>
        </r>
      </text>
    </comment>
    <comment ref="C6" authorId="0">
      <text>
        <r>
          <rPr>
            <sz val="8"/>
            <rFont val="Tahoma"/>
            <family val="2"/>
          </rPr>
          <t>Automatische optelling.</t>
        </r>
      </text>
    </comment>
    <comment ref="B6" authorId="0">
      <text>
        <r>
          <rPr>
            <sz val="8"/>
            <rFont val="Verdana"/>
            <family val="2"/>
          </rPr>
          <t>(nieuwe) namen invullen op tabblad "toets 1".</t>
        </r>
      </text>
    </comment>
    <comment ref="N6" authorId="0">
      <text>
        <r>
          <rPr>
            <sz val="8"/>
            <rFont val="Verdana"/>
            <family val="2"/>
          </rPr>
          <t>betekenis van
een woord</t>
        </r>
      </text>
    </comment>
    <comment ref="O6" authorId="0">
      <text>
        <r>
          <rPr>
            <sz val="8"/>
            <rFont val="Verdana"/>
            <family val="2"/>
          </rPr>
          <t>hele
werkwoorden</t>
        </r>
      </text>
    </comment>
    <comment ref="P6" authorId="0">
      <text>
        <r>
          <rPr>
            <sz val="8"/>
            <rFont val="Verdana"/>
            <family val="2"/>
          </rPr>
          <t>persoonsvorm bij
het hele werkwoord</t>
        </r>
      </text>
    </comment>
    <comment ref="Q6" authorId="0">
      <text>
        <r>
          <rPr>
            <sz val="8"/>
            <rFont val="Verdana"/>
            <family val="2"/>
          </rPr>
          <t>samengestelde
woorden</t>
        </r>
      </text>
    </comment>
    <comment ref="R6" authorId="0">
      <text>
        <r>
          <rPr>
            <sz val="8"/>
            <rFont val="Verdana"/>
            <family val="2"/>
          </rPr>
          <t>werkwoorden</t>
        </r>
      </text>
    </comment>
    <comment ref="S6" authorId="0">
      <text>
        <r>
          <rPr>
            <sz val="8"/>
            <rFont val="Verdana"/>
            <family val="2"/>
          </rPr>
          <t>meervoud-
enkelvoud</t>
        </r>
      </text>
    </comment>
    <comment ref="T6" authorId="0">
      <text>
        <r>
          <rPr>
            <sz val="8"/>
            <rFont val="Verdana"/>
            <family val="2"/>
          </rPr>
          <t>spreekwoorden</t>
        </r>
      </text>
    </comment>
    <comment ref="U6" authorId="0">
      <text>
        <r>
          <rPr>
            <sz val="8"/>
            <rFont val="Verdana"/>
            <family val="2"/>
          </rPr>
          <t>afbrekingen</t>
        </r>
      </text>
    </comment>
    <comment ref="D43" authorId="0">
      <text>
        <r>
          <rPr>
            <sz val="8"/>
            <rFont val="Verdana"/>
            <family val="2"/>
          </rPr>
          <t>betekenis van
een woord</t>
        </r>
      </text>
    </comment>
    <comment ref="E43" authorId="0">
      <text>
        <r>
          <rPr>
            <sz val="8"/>
            <rFont val="Verdana"/>
            <family val="2"/>
          </rPr>
          <t>hele
werkwoorden</t>
        </r>
      </text>
    </comment>
    <comment ref="F43" authorId="0">
      <text>
        <r>
          <rPr>
            <sz val="8"/>
            <rFont val="Verdana"/>
            <family val="2"/>
          </rPr>
          <t>persoonsvorm bij
het hele werkwoord</t>
        </r>
      </text>
    </comment>
    <comment ref="G43" authorId="0">
      <text>
        <r>
          <rPr>
            <sz val="8"/>
            <rFont val="Verdana"/>
            <family val="2"/>
          </rPr>
          <t>samengestelde
woorden</t>
        </r>
      </text>
    </comment>
    <comment ref="H43" authorId="0">
      <text>
        <r>
          <rPr>
            <sz val="8"/>
            <rFont val="Verdana"/>
            <family val="2"/>
          </rPr>
          <t>werkwoorden</t>
        </r>
      </text>
    </comment>
    <comment ref="I43" authorId="0">
      <text>
        <r>
          <rPr>
            <sz val="8"/>
            <rFont val="Verdana"/>
            <family val="2"/>
          </rPr>
          <t>meervoud-
enkelvoud</t>
        </r>
      </text>
    </comment>
    <comment ref="J43" authorId="0">
      <text>
        <r>
          <rPr>
            <sz val="8"/>
            <rFont val="Verdana"/>
            <family val="2"/>
          </rPr>
          <t>spreekwoorden</t>
        </r>
      </text>
    </comment>
    <comment ref="K43" authorId="0">
      <text>
        <r>
          <rPr>
            <sz val="8"/>
            <rFont val="Verdana"/>
            <family val="2"/>
          </rPr>
          <t>afbrekingen</t>
        </r>
      </text>
    </comment>
  </commentList>
</comments>
</file>

<file path=xl/sharedStrings.xml><?xml version="1.0" encoding="utf-8"?>
<sst xmlns="http://schemas.openxmlformats.org/spreadsheetml/2006/main" count="476" uniqueCount="111">
  <si>
    <t>datum:</t>
  </si>
  <si>
    <t>(klik hier en vul in)</t>
  </si>
  <si>
    <t>cijfer</t>
  </si>
  <si>
    <t>gemiddelden</t>
  </si>
  <si>
    <t>totaal
fouten</t>
  </si>
  <si>
    <t>toets 1</t>
  </si>
  <si>
    <t>naam leerling</t>
  </si>
  <si>
    <t>maximaal aantal fouten</t>
  </si>
  <si>
    <t>aantal antwoorden</t>
  </si>
  <si>
    <t>vervolglessen</t>
  </si>
  <si>
    <t>I</t>
  </si>
  <si>
    <t>II</t>
  </si>
  <si>
    <t>III</t>
  </si>
  <si>
    <t>IV</t>
  </si>
  <si>
    <t>V</t>
  </si>
  <si>
    <t>toets 2</t>
  </si>
  <si>
    <t>toets 3</t>
  </si>
  <si>
    <t>toets 4</t>
  </si>
  <si>
    <t>toets 5</t>
  </si>
  <si>
    <t>score per categorie</t>
  </si>
  <si>
    <t>aantal opdrachten</t>
  </si>
  <si>
    <t>toets 6</t>
  </si>
  <si>
    <t>toets 7</t>
  </si>
  <si>
    <t>toets 8</t>
  </si>
  <si>
    <t>toets 9</t>
  </si>
  <si>
    <t>toets 10</t>
  </si>
  <si>
    <t>4
middel</t>
  </si>
  <si>
    <t>toetsen</t>
  </si>
  <si>
    <t>1
zn-ww</t>
  </si>
  <si>
    <t>3
tegen</t>
  </si>
  <si>
    <t>4
tijd</t>
  </si>
  <si>
    <t>1
tt</t>
  </si>
  <si>
    <t>2
begrip</t>
  </si>
  <si>
    <t>3
afko</t>
  </si>
  <si>
    <t>4
ond</t>
  </si>
  <si>
    <t>1
volg</t>
  </si>
  <si>
    <t>2
gez</t>
  </si>
  <si>
    <t>3
v dlw</t>
  </si>
  <si>
    <t>4
verkl</t>
  </si>
  <si>
    <t>5
inform</t>
  </si>
  <si>
    <t>1
vt</t>
  </si>
  <si>
    <t>2
taal</t>
  </si>
  <si>
    <t>4
hfdlet</t>
  </si>
  <si>
    <t>5
omsch</t>
  </si>
  <si>
    <t>1
afleid</t>
  </si>
  <si>
    <t>2
ww</t>
  </si>
  <si>
    <t>4
samen</t>
  </si>
  <si>
    <t>1
ww</t>
  </si>
  <si>
    <t>3
pv</t>
  </si>
  <si>
    <t>2
pv</t>
  </si>
  <si>
    <t>3
spr w</t>
  </si>
  <si>
    <t>5
afbr</t>
  </si>
  <si>
    <t>1
verz</t>
  </si>
  <si>
    <t>2
wrd gr</t>
  </si>
  <si>
    <t>3
begr</t>
  </si>
  <si>
    <t>1
ww-zn</t>
  </si>
  <si>
    <t>2
coll</t>
  </si>
  <si>
    <t>3
trapp</t>
  </si>
  <si>
    <t>4
vraagz</t>
  </si>
  <si>
    <t>1
afko</t>
  </si>
  <si>
    <t>3
ik-hij</t>
  </si>
  <si>
    <t>3
voegw</t>
  </si>
  <si>
    <t>parkeerweektoets 1</t>
  </si>
  <si>
    <t>scores</t>
  </si>
  <si>
    <t>parkeerweektoets 2</t>
  </si>
  <si>
    <t>parkeerweektoets 3</t>
  </si>
  <si>
    <t>parkeerweektoets 4</t>
  </si>
  <si>
    <t>parkeerweektoets 5</t>
  </si>
  <si>
    <t>rapportages</t>
  </si>
  <si>
    <t>data</t>
  </si>
  <si>
    <t>PW1</t>
  </si>
  <si>
    <t>PW2</t>
  </si>
  <si>
    <t>PW3</t>
  </si>
  <si>
    <t>PW4</t>
  </si>
  <si>
    <t>PW5</t>
  </si>
  <si>
    <t>RAPPORTAGES</t>
  </si>
  <si>
    <t>4
tt-vt</t>
  </si>
  <si>
    <t>5
afko</t>
  </si>
  <si>
    <t>6
pv-ond</t>
  </si>
  <si>
    <t xml:space="preserve"> </t>
  </si>
  <si>
    <t>1
ev-mv</t>
  </si>
  <si>
    <t>5
vt</t>
  </si>
  <si>
    <t>6
taal</t>
  </si>
  <si>
    <t>7
hoofdl</t>
  </si>
  <si>
    <t>8
omsch</t>
  </si>
  <si>
    <t>1
bet</t>
  </si>
  <si>
    <t>5
ww</t>
  </si>
  <si>
    <t>6
mv-ev</t>
  </si>
  <si>
    <t>7
sprkw</t>
  </si>
  <si>
    <t>8
afbr</t>
  </si>
  <si>
    <t>4
ww-zn</t>
  </si>
  <si>
    <t>5
middel</t>
  </si>
  <si>
    <t>6
alloc</t>
  </si>
  <si>
    <t>7
trapp</t>
  </si>
  <si>
    <t>8
vrg zin</t>
  </si>
  <si>
    <t>2
lett</t>
  </si>
  <si>
    <t>3
ik-vrm</t>
  </si>
  <si>
    <t>4
ond-pv</t>
  </si>
  <si>
    <t>6
voegw</t>
  </si>
  <si>
    <t>7
tijds</t>
  </si>
  <si>
    <t>hulpkolommen</t>
  </si>
  <si>
    <t>aantal onderdelen</t>
  </si>
  <si>
    <t>Bij nul fouten: vul in minimaal één onderdeel "0" in.</t>
  </si>
  <si>
    <t>score per onderdeel</t>
  </si>
  <si>
    <t xml:space="preserve">rapportage </t>
  </si>
  <si>
    <t>rapport I</t>
  </si>
  <si>
    <t>rapport II</t>
  </si>
  <si>
    <t>rapport III</t>
  </si>
  <si>
    <t>rapport IV</t>
  </si>
  <si>
    <t>rapport V</t>
  </si>
  <si>
    <t>TA Taal groep 6</t>
  </si>
</sst>
</file>

<file path=xl/styles.xml><?xml version="1.0" encoding="utf-8"?>
<styleSheet xmlns="http://schemas.openxmlformats.org/spreadsheetml/2006/main">
  <numFmts count="1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dd/mm/yy"/>
    <numFmt numFmtId="165" formatCode="0.0"/>
    <numFmt numFmtId="166" formatCode="d\ mmmm\ yyyy"/>
    <numFmt numFmtId="167" formatCode="0.0;\-0;;@\ "/>
    <numFmt numFmtId="168" formatCode="&quot;Ja&quot;;&quot;Ja&quot;;&quot;Nee&quot;"/>
    <numFmt numFmtId="169" formatCode="&quot;Waar&quot;;&quot;Waar&quot;;&quot;Niet waar&quot;"/>
    <numFmt numFmtId="170" formatCode="&quot;Aan&quot;;&quot;Aan&quot;;&quot;Uit&quot;"/>
    <numFmt numFmtId="171" formatCode="00.00.00.000"/>
    <numFmt numFmtId="172" formatCode="0;\-0;;@"/>
    <numFmt numFmtId="173" formatCode="0;\-0;;@\ "/>
  </numFmts>
  <fonts count="29">
    <font>
      <sz val="9"/>
      <name val="Verdana"/>
      <family val="0"/>
    </font>
    <font>
      <sz val="8"/>
      <name val="Verdana"/>
      <family val="2"/>
    </font>
    <font>
      <sz val="9"/>
      <color indexed="10"/>
      <name val="Verdana"/>
      <family val="2"/>
    </font>
    <font>
      <sz val="8"/>
      <color indexed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22"/>
      <name val="Verdana"/>
      <family val="2"/>
    </font>
    <font>
      <sz val="8"/>
      <color indexed="9"/>
      <name val="Verdana"/>
      <family val="2"/>
    </font>
    <font>
      <sz val="8"/>
      <color indexed="18"/>
      <name val="Verdana"/>
      <family val="2"/>
    </font>
    <font>
      <b/>
      <sz val="10"/>
      <color indexed="18"/>
      <name val="Verdana"/>
      <family val="2"/>
    </font>
    <font>
      <u val="single"/>
      <sz val="9"/>
      <color indexed="12"/>
      <name val="Verdana"/>
      <family val="0"/>
    </font>
    <font>
      <u val="single"/>
      <sz val="9"/>
      <color indexed="36"/>
      <name val="Verdana"/>
      <family val="0"/>
    </font>
    <font>
      <sz val="8"/>
      <name val="Tahoma"/>
      <family val="2"/>
    </font>
    <font>
      <b/>
      <sz val="8"/>
      <name val="Verdana"/>
      <family val="2"/>
    </font>
    <font>
      <sz val="8"/>
      <color indexed="49"/>
      <name val="Verdana"/>
      <family val="2"/>
    </font>
    <font>
      <b/>
      <sz val="8"/>
      <color indexed="12"/>
      <name val="Verdana"/>
      <family val="2"/>
    </font>
    <font>
      <b/>
      <sz val="8"/>
      <color indexed="10"/>
      <name val="Verdana"/>
      <family val="2"/>
    </font>
    <font>
      <sz val="8"/>
      <color indexed="12"/>
      <name val="Verdana"/>
      <family val="2"/>
    </font>
    <font>
      <sz val="8"/>
      <color indexed="12"/>
      <name val="Arial Narrow"/>
      <family val="2"/>
    </font>
    <font>
      <sz val="9"/>
      <color indexed="18"/>
      <name val="Verdana"/>
      <family val="2"/>
    </font>
    <font>
      <sz val="9"/>
      <color indexed="12"/>
      <name val="Verdana"/>
      <family val="2"/>
    </font>
    <font>
      <sz val="10"/>
      <color indexed="12"/>
      <name val="Verdana"/>
      <family val="2"/>
    </font>
    <font>
      <b/>
      <sz val="10"/>
      <color indexed="12"/>
      <name val="Verdana"/>
      <family val="2"/>
    </font>
    <font>
      <b/>
      <sz val="9"/>
      <color indexed="12"/>
      <name val="Verdana"/>
      <family val="2"/>
    </font>
    <font>
      <sz val="8"/>
      <color indexed="23"/>
      <name val="Verdana"/>
      <family val="2"/>
    </font>
    <font>
      <sz val="8"/>
      <color indexed="23"/>
      <name val="Arial Narrow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sz val="9"/>
      <color indexed="23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ck">
        <color indexed="1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>
        <color indexed="12"/>
      </right>
      <top style="thin">
        <color indexed="22"/>
      </top>
      <bottom style="thin">
        <color indexed="22"/>
      </bottom>
    </border>
    <border>
      <left style="thick">
        <color indexed="12"/>
      </left>
      <right style="thin">
        <color indexed="22"/>
      </right>
      <top style="thin">
        <color indexed="22"/>
      </top>
      <bottom style="thick">
        <color indexed="12"/>
      </bottom>
    </border>
    <border>
      <left style="thin">
        <color indexed="22"/>
      </left>
      <right style="thick">
        <color indexed="12"/>
      </right>
      <top style="thin">
        <color indexed="22"/>
      </top>
      <bottom style="thick">
        <color indexed="1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ck">
        <color indexed="1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ck">
        <color indexed="1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ck">
        <color indexed="1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ck">
        <color indexed="1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 style="medium"/>
      <bottom>
        <color indexed="63"/>
      </bottom>
    </border>
    <border>
      <left style="thin">
        <color indexed="22"/>
      </left>
      <right>
        <color indexed="63"/>
      </right>
      <top style="medium"/>
      <bottom>
        <color indexed="63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medium"/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medium"/>
      <top>
        <color indexed="63"/>
      </top>
      <bottom style="medium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medium"/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/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ck">
        <color indexed="20"/>
      </right>
      <top style="medium"/>
      <bottom style="medium"/>
    </border>
    <border>
      <left style="thick">
        <color indexed="20"/>
      </left>
      <right style="thick">
        <color indexed="20"/>
      </right>
      <top style="thick">
        <color indexed="20"/>
      </top>
      <bottom style="thick">
        <color indexed="20"/>
      </bottom>
    </border>
    <border>
      <left style="thick">
        <color indexed="20"/>
      </left>
      <right>
        <color indexed="63"/>
      </right>
      <top style="thick">
        <color indexed="20"/>
      </top>
      <bottom style="thick">
        <color indexed="20"/>
      </bottom>
    </border>
    <border>
      <left style="medium"/>
      <right style="medium"/>
      <top style="medium"/>
      <bottom style="medium"/>
    </border>
    <border>
      <left style="medium"/>
      <right style="thick">
        <color indexed="20"/>
      </right>
      <top style="thick">
        <color indexed="20"/>
      </top>
      <bottom style="thick">
        <color indexed="20"/>
      </bottom>
    </border>
    <border>
      <left style="thick">
        <color indexed="20"/>
      </left>
      <right style="medium"/>
      <top style="thick">
        <color indexed="20"/>
      </top>
      <bottom style="thick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medium"/>
      <right style="medium"/>
      <top style="thin">
        <color indexed="22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22"/>
      </left>
      <right style="thin">
        <color indexed="22"/>
      </right>
      <top style="thin">
        <color indexed="22"/>
      </top>
      <bottom style="medium"/>
    </border>
    <border>
      <left style="medium">
        <color indexed="22"/>
      </left>
      <right style="medium"/>
      <top style="thin">
        <color indexed="22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22"/>
      </left>
      <right style="thin">
        <color indexed="22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22"/>
      </right>
      <top style="thick">
        <color indexed="20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ck">
        <color indexed="20"/>
      </top>
      <bottom style="thin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>
        <color indexed="63"/>
      </right>
      <top style="medium">
        <color indexed="22"/>
      </top>
      <bottom style="medium"/>
    </border>
    <border>
      <left>
        <color indexed="63"/>
      </left>
      <right style="thick">
        <color indexed="20"/>
      </right>
      <top style="medium"/>
      <bottom style="medium">
        <color indexed="22"/>
      </bottom>
    </border>
    <border>
      <left style="thick">
        <color indexed="20"/>
      </left>
      <right>
        <color indexed="63"/>
      </right>
      <top style="medium"/>
      <bottom style="medium"/>
    </border>
    <border>
      <left>
        <color indexed="63"/>
      </left>
      <right style="medium">
        <color indexed="22"/>
      </right>
      <top>
        <color indexed="63"/>
      </top>
      <bottom style="thin">
        <color indexed="22"/>
      </bottom>
    </border>
    <border>
      <left style="medium"/>
      <right style="medium"/>
      <top style="medium"/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>
        <color indexed="63"/>
      </left>
      <right style="medium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 style="medium"/>
      <top style="thin">
        <color indexed="22"/>
      </top>
      <bottom>
        <color indexed="63"/>
      </bottom>
    </border>
    <border>
      <left style="medium">
        <color indexed="22"/>
      </left>
      <right style="thin">
        <color indexed="22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medium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22"/>
      </bottom>
    </border>
    <border>
      <left style="thin">
        <color indexed="22"/>
      </left>
      <right style="thick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22"/>
      </left>
      <right style="thick">
        <color indexed="22"/>
      </right>
      <top>
        <color indexed="63"/>
      </top>
      <bottom style="thin">
        <color indexed="22"/>
      </bottom>
    </border>
    <border>
      <left style="medium">
        <color indexed="22"/>
      </left>
      <right style="thick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ck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ck">
        <color indexed="22"/>
      </bottom>
    </border>
    <border>
      <left style="medium">
        <color indexed="22"/>
      </left>
      <right style="thick">
        <color indexed="22"/>
      </right>
      <top style="thin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ck">
        <color indexed="22"/>
      </bottom>
    </border>
    <border>
      <left style="thick">
        <color indexed="22"/>
      </left>
      <right style="thin">
        <color indexed="22"/>
      </right>
      <top>
        <color indexed="63"/>
      </top>
      <bottom style="thick">
        <color indexed="22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0"/>
      </top>
      <bottom style="thin">
        <color indexed="22"/>
      </bottom>
    </border>
    <border>
      <left style="thin">
        <color indexed="22"/>
      </left>
      <right style="medium"/>
      <top style="thick">
        <color indexed="20"/>
      </top>
      <bottom style="thin">
        <color indexed="22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/>
      <top>
        <color indexed="63"/>
      </top>
      <bottom style="medium">
        <color indexed="22"/>
      </bottom>
    </border>
    <border>
      <left style="medium"/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medium">
        <color indexed="22"/>
      </right>
      <top>
        <color indexed="63"/>
      </top>
      <bottom style="medium"/>
    </border>
    <border>
      <left style="medium"/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/>
      <top style="medium">
        <color indexed="22"/>
      </top>
      <bottom style="medium">
        <color indexed="22"/>
      </bottom>
    </border>
    <border>
      <left style="medium"/>
      <right>
        <color indexed="63"/>
      </right>
      <top style="medium">
        <color indexed="22"/>
      </top>
      <bottom style="thick">
        <color indexed="20"/>
      </bottom>
    </border>
    <border>
      <left>
        <color indexed="63"/>
      </left>
      <right>
        <color indexed="63"/>
      </right>
      <top style="medium">
        <color indexed="22"/>
      </top>
      <bottom style="thick">
        <color indexed="20"/>
      </bottom>
    </border>
    <border>
      <left>
        <color indexed="63"/>
      </left>
      <right style="medium"/>
      <top style="medium">
        <color indexed="22"/>
      </top>
      <bottom style="thick">
        <color indexed="20"/>
      </bottom>
    </border>
    <border>
      <left>
        <color indexed="63"/>
      </left>
      <right style="thin">
        <color indexed="22"/>
      </right>
      <top style="medium"/>
      <bottom style="medium"/>
    </border>
    <border>
      <left style="thick">
        <color indexed="12"/>
      </left>
      <right style="thin">
        <color indexed="22"/>
      </right>
      <top style="thick">
        <color indexed="12"/>
      </top>
      <bottom style="thick">
        <color indexed="12"/>
      </bottom>
    </border>
    <border>
      <left style="thin">
        <color indexed="2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n">
        <color indexed="2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n">
        <color indexed="22"/>
      </right>
      <top style="thick">
        <color indexed="12"/>
      </top>
      <bottom style="thick">
        <color indexed="1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ck">
        <color indexed="22"/>
      </top>
      <bottom style="thin">
        <color indexed="22"/>
      </bottom>
    </border>
    <border>
      <left style="thin"/>
      <right style="thin"/>
      <top style="thick">
        <color indexed="22"/>
      </top>
      <bottom style="thin">
        <color indexed="22"/>
      </bottom>
    </border>
    <border>
      <left style="thin"/>
      <right style="thick">
        <color indexed="22"/>
      </right>
      <top style="thick">
        <color indexed="22"/>
      </top>
      <bottom style="thin">
        <color indexed="22"/>
      </bottom>
    </border>
    <border>
      <left style="thin">
        <color indexed="22"/>
      </left>
      <right style="thick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8">
    <xf numFmtId="0" fontId="0" fillId="0" borderId="0" xfId="0" applyAlignment="1">
      <alignment/>
    </xf>
    <xf numFmtId="1" fontId="0" fillId="0" borderId="0" xfId="0" applyNumberFormat="1" applyFont="1" applyFill="1" applyAlignment="1" applyProtection="1">
      <alignment vertical="center"/>
      <protection hidden="1"/>
    </xf>
    <xf numFmtId="1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0" xfId="0" applyNumberFormat="1" applyFont="1" applyFill="1" applyBorder="1" applyAlignment="1" applyProtection="1">
      <alignment vertical="center" wrapText="1"/>
      <protection hidden="1"/>
    </xf>
    <xf numFmtId="1" fontId="5" fillId="0" borderId="0" xfId="0" applyNumberFormat="1" applyFont="1" applyFill="1" applyBorder="1" applyAlignment="1" applyProtection="1">
      <alignment horizontal="left" vertical="center" wrapText="1"/>
      <protection hidden="1"/>
    </xf>
    <xf numFmtId="1" fontId="4" fillId="0" borderId="0" xfId="0" applyNumberFormat="1" applyFont="1" applyFill="1" applyBorder="1" applyAlignment="1" applyProtection="1">
      <alignment horizontal="left" vertical="center" wrapText="1"/>
      <protection hidden="1"/>
    </xf>
    <xf numFmtId="1" fontId="0" fillId="0" borderId="0" xfId="0" applyNumberFormat="1" applyFont="1" applyFill="1" applyAlignment="1" applyProtection="1">
      <alignment horizontal="center" vertical="center"/>
      <protection hidden="1"/>
    </xf>
    <xf numFmtId="1" fontId="0" fillId="0" borderId="0" xfId="0" applyNumberFormat="1" applyFont="1" applyFill="1" applyAlignment="1" applyProtection="1">
      <alignment horizontal="right" vertical="center"/>
      <protection hidden="1"/>
    </xf>
    <xf numFmtId="1" fontId="1" fillId="0" borderId="0" xfId="0" applyNumberFormat="1" applyFont="1" applyFill="1" applyBorder="1" applyAlignment="1" applyProtection="1">
      <alignment horizontal="left" vertical="center" wrapText="1"/>
      <protection hidden="1"/>
    </xf>
    <xf numFmtId="1" fontId="1" fillId="0" borderId="0" xfId="0" applyNumberFormat="1" applyFont="1" applyFill="1" applyAlignment="1" applyProtection="1">
      <alignment horizontal="left" vertical="center" wrapText="1"/>
      <protection hidden="1"/>
    </xf>
    <xf numFmtId="1" fontId="7" fillId="0" borderId="0" xfId="0" applyNumberFormat="1" applyFont="1" applyFill="1" applyBorder="1" applyAlignment="1" applyProtection="1">
      <alignment horizontal="right" vertical="center" wrapText="1"/>
      <protection hidden="1"/>
    </xf>
    <xf numFmtId="1" fontId="7" fillId="0" borderId="0" xfId="0" applyNumberFormat="1" applyFont="1" applyFill="1" applyBorder="1" applyAlignment="1" applyProtection="1">
      <alignment horizontal="left" vertical="center" wrapText="1"/>
      <protection hidden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 applyProtection="1">
      <alignment horizontal="right" vertical="center" wrapText="1"/>
      <protection hidden="1"/>
    </xf>
    <xf numFmtId="1" fontId="8" fillId="0" borderId="0" xfId="0" applyNumberFormat="1" applyFont="1" applyFill="1" applyBorder="1" applyAlignment="1" applyProtection="1">
      <alignment horizontal="left" vertical="center" wrapText="1"/>
      <protection hidden="1"/>
    </xf>
    <xf numFmtId="1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0" xfId="0" applyNumberFormat="1" applyFont="1" applyFill="1" applyBorder="1" applyAlignment="1" applyProtection="1">
      <alignment horizontal="center" vertical="center"/>
      <protection hidden="1"/>
    </xf>
    <xf numFmtId="1" fontId="17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0" xfId="0" applyNumberFormat="1" applyFont="1" applyFill="1" applyBorder="1" applyAlignment="1" applyProtection="1">
      <alignment horizontal="right" vertical="center"/>
      <protection hidden="1"/>
    </xf>
    <xf numFmtId="1" fontId="24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0" xfId="0" applyNumberFormat="1" applyFont="1" applyFill="1" applyAlignment="1" applyProtection="1">
      <alignment vertical="center"/>
      <protection hidden="1"/>
    </xf>
    <xf numFmtId="1" fontId="4" fillId="0" borderId="17" xfId="0" applyNumberFormat="1" applyFont="1" applyFill="1" applyBorder="1" applyAlignment="1" applyProtection="1">
      <alignment horizontal="right" vertical="center"/>
      <protection hidden="1"/>
    </xf>
    <xf numFmtId="1" fontId="4" fillId="0" borderId="18" xfId="0" applyNumberFormat="1" applyFont="1" applyFill="1" applyBorder="1" applyAlignment="1" applyProtection="1">
      <alignment vertical="center"/>
      <protection hidden="1"/>
    </xf>
    <xf numFmtId="1" fontId="4" fillId="0" borderId="19" xfId="0" applyNumberFormat="1" applyFont="1" applyFill="1" applyBorder="1" applyAlignment="1" applyProtection="1">
      <alignment horizontal="right" vertical="center"/>
      <protection hidden="1"/>
    </xf>
    <xf numFmtId="1" fontId="4" fillId="0" borderId="20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1" fontId="3" fillId="0" borderId="0" xfId="0" applyNumberFormat="1" applyFont="1" applyFill="1" applyBorder="1" applyAlignment="1" applyProtection="1">
      <alignment horizontal="left" vertical="center" wrapText="1"/>
      <protection hidden="1"/>
    </xf>
    <xf numFmtId="1" fontId="19" fillId="0" borderId="21" xfId="0" applyNumberFormat="1" applyFont="1" applyFill="1" applyBorder="1" applyAlignment="1" applyProtection="1">
      <alignment horizontal="center" vertical="center"/>
      <protection hidden="1"/>
    </xf>
    <xf numFmtId="1" fontId="19" fillId="0" borderId="22" xfId="0" applyNumberFormat="1" applyFont="1" applyFill="1" applyBorder="1" applyAlignment="1" applyProtection="1">
      <alignment horizontal="center" vertical="center"/>
      <protection hidden="1"/>
    </xf>
    <xf numFmtId="1" fontId="0" fillId="0" borderId="22" xfId="0" applyNumberFormat="1" applyFont="1" applyFill="1" applyBorder="1" applyAlignment="1" applyProtection="1">
      <alignment horizontal="center" vertical="center"/>
      <protection hidden="1"/>
    </xf>
    <xf numFmtId="1" fontId="0" fillId="0" borderId="23" xfId="0" applyNumberFormat="1" applyFont="1" applyFill="1" applyBorder="1" applyAlignment="1" applyProtection="1">
      <alignment horizontal="center" vertical="center"/>
      <protection hidden="1"/>
    </xf>
    <xf numFmtId="165" fontId="17" fillId="4" borderId="21" xfId="0" applyNumberFormat="1" applyFont="1" applyFill="1" applyBorder="1" applyAlignment="1" applyProtection="1">
      <alignment horizontal="center" vertical="center" wrapText="1"/>
      <protection hidden="1"/>
    </xf>
    <xf numFmtId="165" fontId="17" fillId="4" borderId="22" xfId="0" applyNumberFormat="1" applyFont="1" applyFill="1" applyBorder="1" applyAlignment="1" applyProtection="1">
      <alignment horizontal="center" vertical="center" wrapText="1"/>
      <protection hidden="1"/>
    </xf>
    <xf numFmtId="165" fontId="17" fillId="4" borderId="24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25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26" xfId="0" applyNumberFormat="1" applyFont="1" applyFill="1" applyBorder="1" applyAlignment="1" applyProtection="1">
      <alignment horizontal="left" vertical="center" wrapText="1"/>
      <protection hidden="1"/>
    </xf>
    <xf numFmtId="1" fontId="1" fillId="0" borderId="27" xfId="0" applyNumberFormat="1" applyFont="1" applyFill="1" applyBorder="1" applyAlignment="1" applyProtection="1">
      <alignment horizontal="center" vertical="center" wrapText="1"/>
      <protection hidden="1"/>
    </xf>
    <xf numFmtId="165" fontId="17" fillId="4" borderId="25" xfId="0" applyNumberFormat="1" applyFont="1" applyFill="1" applyBorder="1" applyAlignment="1" applyProtection="1">
      <alignment horizontal="center" vertical="center" wrapText="1"/>
      <protection hidden="1"/>
    </xf>
    <xf numFmtId="165" fontId="17" fillId="4" borderId="26" xfId="0" applyNumberFormat="1" applyFont="1" applyFill="1" applyBorder="1" applyAlignment="1" applyProtection="1">
      <alignment horizontal="center" vertical="center" wrapText="1"/>
      <protection hidden="1"/>
    </xf>
    <xf numFmtId="165" fontId="17" fillId="4" borderId="28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29" xfId="0" applyNumberFormat="1" applyFont="1" applyFill="1" applyBorder="1" applyAlignment="1" applyProtection="1">
      <alignment horizontal="right" vertical="center"/>
      <protection hidden="1"/>
    </xf>
    <xf numFmtId="1" fontId="4" fillId="0" borderId="30" xfId="0" applyNumberFormat="1" applyFont="1" applyFill="1" applyBorder="1" applyAlignment="1" applyProtection="1">
      <alignment vertical="center"/>
      <protection hidden="1"/>
    </xf>
    <xf numFmtId="165" fontId="21" fillId="4" borderId="31" xfId="0" applyNumberFormat="1" applyFont="1" applyFill="1" applyBorder="1" applyAlignment="1" applyProtection="1">
      <alignment horizontal="center" vertical="center"/>
      <protection hidden="1"/>
    </xf>
    <xf numFmtId="165" fontId="21" fillId="4" borderId="32" xfId="0" applyNumberFormat="1" applyFont="1" applyFill="1" applyBorder="1" applyAlignment="1" applyProtection="1">
      <alignment horizontal="center" vertical="center"/>
      <protection hidden="1"/>
    </xf>
    <xf numFmtId="165" fontId="21" fillId="4" borderId="33" xfId="0" applyNumberFormat="1" applyFont="1" applyFill="1" applyBorder="1" applyAlignment="1" applyProtection="1">
      <alignment horizontal="center" vertical="center"/>
      <protection hidden="1"/>
    </xf>
    <xf numFmtId="165" fontId="21" fillId="4" borderId="17" xfId="0" applyNumberFormat="1" applyFont="1" applyFill="1" applyBorder="1" applyAlignment="1" applyProtection="1">
      <alignment horizontal="center" vertical="center"/>
      <protection hidden="1"/>
    </xf>
    <xf numFmtId="165" fontId="21" fillId="4" borderId="1" xfId="0" applyNumberFormat="1" applyFont="1" applyFill="1" applyBorder="1" applyAlignment="1" applyProtection="1">
      <alignment horizontal="center" vertical="center"/>
      <protection hidden="1"/>
    </xf>
    <xf numFmtId="165" fontId="21" fillId="4" borderId="18" xfId="0" applyNumberFormat="1" applyFont="1" applyFill="1" applyBorder="1" applyAlignment="1" applyProtection="1">
      <alignment horizontal="center" vertical="center"/>
      <protection hidden="1"/>
    </xf>
    <xf numFmtId="165" fontId="21" fillId="4" borderId="19" xfId="0" applyNumberFormat="1" applyFont="1" applyFill="1" applyBorder="1" applyAlignment="1" applyProtection="1">
      <alignment horizontal="center" vertical="center"/>
      <protection hidden="1"/>
    </xf>
    <xf numFmtId="165" fontId="21" fillId="4" borderId="34" xfId="0" applyNumberFormat="1" applyFont="1" applyFill="1" applyBorder="1" applyAlignment="1" applyProtection="1">
      <alignment horizontal="center" vertical="center"/>
      <protection hidden="1"/>
    </xf>
    <xf numFmtId="165" fontId="21" fillId="4" borderId="20" xfId="0" applyNumberFormat="1" applyFont="1" applyFill="1" applyBorder="1" applyAlignment="1" applyProtection="1">
      <alignment horizontal="center" vertical="center"/>
      <protection hidden="1"/>
    </xf>
    <xf numFmtId="165" fontId="22" fillId="4" borderId="35" xfId="0" applyNumberFormat="1" applyFont="1" applyFill="1" applyBorder="1" applyAlignment="1" applyProtection="1">
      <alignment horizontal="center" vertical="center"/>
      <protection hidden="1"/>
    </xf>
    <xf numFmtId="165" fontId="22" fillId="4" borderId="36" xfId="0" applyNumberFormat="1" applyFont="1" applyFill="1" applyBorder="1" applyAlignment="1" applyProtection="1">
      <alignment horizontal="center" vertical="center"/>
      <protection hidden="1"/>
    </xf>
    <xf numFmtId="165" fontId="22" fillId="4" borderId="37" xfId="0" applyNumberFormat="1" applyFont="1" applyFill="1" applyBorder="1" applyAlignment="1" applyProtection="1">
      <alignment horizontal="center" vertical="center"/>
      <protection hidden="1"/>
    </xf>
    <xf numFmtId="1" fontId="0" fillId="0" borderId="24" xfId="0" applyNumberFormat="1" applyFont="1" applyFill="1" applyBorder="1" applyAlignment="1" applyProtection="1">
      <alignment horizontal="center" vertical="center"/>
      <protection hidden="1"/>
    </xf>
    <xf numFmtId="165" fontId="24" fillId="0" borderId="31" xfId="0" applyNumberFormat="1" applyFont="1" applyFill="1" applyBorder="1" applyAlignment="1" applyProtection="1">
      <alignment horizontal="center" vertical="center" wrapText="1"/>
      <protection hidden="1"/>
    </xf>
    <xf numFmtId="165" fontId="24" fillId="0" borderId="32" xfId="0" applyNumberFormat="1" applyFont="1" applyFill="1" applyBorder="1" applyAlignment="1" applyProtection="1">
      <alignment horizontal="center" vertical="center" wrapText="1"/>
      <protection hidden="1"/>
    </xf>
    <xf numFmtId="165" fontId="24" fillId="0" borderId="33" xfId="0" applyNumberFormat="1" applyFont="1" applyFill="1" applyBorder="1" applyAlignment="1" applyProtection="1">
      <alignment horizontal="center" vertical="center" wrapText="1"/>
      <protection hidden="1"/>
    </xf>
    <xf numFmtId="165" fontId="24" fillId="0" borderId="19" xfId="0" applyNumberFormat="1" applyFont="1" applyFill="1" applyBorder="1" applyAlignment="1" applyProtection="1">
      <alignment horizontal="center" vertical="center" wrapText="1"/>
      <protection hidden="1"/>
    </xf>
    <xf numFmtId="165" fontId="24" fillId="0" borderId="34" xfId="0" applyNumberFormat="1" applyFont="1" applyFill="1" applyBorder="1" applyAlignment="1" applyProtection="1">
      <alignment horizontal="center" vertical="center" wrapText="1"/>
      <protection hidden="1"/>
    </xf>
    <xf numFmtId="165" fontId="24" fillId="0" borderId="20" xfId="0" applyNumberFormat="1" applyFont="1" applyFill="1" applyBorder="1" applyAlignment="1" applyProtection="1">
      <alignment horizontal="center" vertical="center" wrapText="1"/>
      <protection hidden="1"/>
    </xf>
    <xf numFmtId="165" fontId="4" fillId="0" borderId="29" xfId="0" applyNumberFormat="1" applyFont="1" applyFill="1" applyBorder="1" applyAlignment="1" applyProtection="1">
      <alignment horizontal="center" vertical="center"/>
      <protection hidden="1"/>
    </xf>
    <xf numFmtId="165" fontId="4" fillId="0" borderId="3" xfId="0" applyNumberFormat="1" applyFont="1" applyFill="1" applyBorder="1" applyAlignment="1" applyProtection="1">
      <alignment horizontal="center" vertical="center"/>
      <protection hidden="1"/>
    </xf>
    <xf numFmtId="165" fontId="4" fillId="0" borderId="10" xfId="0" applyNumberFormat="1" applyFont="1" applyFill="1" applyBorder="1" applyAlignment="1" applyProtection="1">
      <alignment horizontal="center" vertical="center"/>
      <protection hidden="1"/>
    </xf>
    <xf numFmtId="1" fontId="26" fillId="0" borderId="31" xfId="0" applyNumberFormat="1" applyFont="1" applyFill="1" applyBorder="1" applyAlignment="1" applyProtection="1">
      <alignment horizontal="center" vertical="center"/>
      <protection hidden="1" locked="0"/>
    </xf>
    <xf numFmtId="1" fontId="26" fillId="0" borderId="32" xfId="0" applyNumberFormat="1" applyFont="1" applyFill="1" applyBorder="1" applyAlignment="1" applyProtection="1">
      <alignment horizontal="center" vertical="center"/>
      <protection hidden="1" locked="0"/>
    </xf>
    <xf numFmtId="1" fontId="26" fillId="0" borderId="33" xfId="0" applyNumberFormat="1" applyFont="1" applyFill="1" applyBorder="1" applyAlignment="1" applyProtection="1">
      <alignment horizontal="center" vertical="center"/>
      <protection hidden="1" locked="0"/>
    </xf>
    <xf numFmtId="165" fontId="4" fillId="0" borderId="17" xfId="0" applyNumberFormat="1" applyFont="1" applyFill="1" applyBorder="1" applyAlignment="1" applyProtection="1">
      <alignment horizontal="center" vertical="center"/>
      <protection hidden="1"/>
    </xf>
    <xf numFmtId="165" fontId="4" fillId="0" borderId="1" xfId="0" applyNumberFormat="1" applyFont="1" applyFill="1" applyBorder="1" applyAlignment="1" applyProtection="1">
      <alignment horizontal="center" vertical="center"/>
      <protection hidden="1"/>
    </xf>
    <xf numFmtId="165" fontId="4" fillId="0" borderId="8" xfId="0" applyNumberFormat="1" applyFont="1" applyFill="1" applyBorder="1" applyAlignment="1" applyProtection="1">
      <alignment horizontal="center" vertical="center"/>
      <protection hidden="1"/>
    </xf>
    <xf numFmtId="1" fontId="26" fillId="0" borderId="17" xfId="0" applyNumberFormat="1" applyFont="1" applyFill="1" applyBorder="1" applyAlignment="1" applyProtection="1">
      <alignment horizontal="center" vertical="center"/>
      <protection hidden="1" locked="0"/>
    </xf>
    <xf numFmtId="1" fontId="26" fillId="0" borderId="1" xfId="0" applyNumberFormat="1" applyFont="1" applyFill="1" applyBorder="1" applyAlignment="1" applyProtection="1">
      <alignment horizontal="center" vertical="center"/>
      <protection hidden="1" locked="0"/>
    </xf>
    <xf numFmtId="1" fontId="26" fillId="0" borderId="18" xfId="0" applyNumberFormat="1" applyFont="1" applyFill="1" applyBorder="1" applyAlignment="1" applyProtection="1">
      <alignment horizontal="center" vertical="center"/>
      <protection hidden="1" locked="0"/>
    </xf>
    <xf numFmtId="165" fontId="4" fillId="0" borderId="38" xfId="0" applyNumberFormat="1" applyFont="1" applyFill="1" applyBorder="1" applyAlignment="1" applyProtection="1">
      <alignment horizontal="center" vertical="center"/>
      <protection hidden="1"/>
    </xf>
    <xf numFmtId="165" fontId="4" fillId="0" borderId="13" xfId="0" applyNumberFormat="1" applyFont="1" applyFill="1" applyBorder="1" applyAlignment="1" applyProtection="1">
      <alignment horizontal="center" vertical="center"/>
      <protection hidden="1"/>
    </xf>
    <xf numFmtId="165" fontId="4" fillId="0" borderId="39" xfId="0" applyNumberFormat="1" applyFont="1" applyFill="1" applyBorder="1" applyAlignment="1" applyProtection="1">
      <alignment horizontal="center" vertical="center"/>
      <protection hidden="1"/>
    </xf>
    <xf numFmtId="1" fontId="26" fillId="0" borderId="19" xfId="0" applyNumberFormat="1" applyFont="1" applyFill="1" applyBorder="1" applyAlignment="1" applyProtection="1">
      <alignment horizontal="center" vertical="center"/>
      <protection hidden="1" locked="0"/>
    </xf>
    <xf numFmtId="1" fontId="26" fillId="0" borderId="34" xfId="0" applyNumberFormat="1" applyFont="1" applyFill="1" applyBorder="1" applyAlignment="1" applyProtection="1">
      <alignment horizontal="center" vertical="center"/>
      <protection hidden="1" locked="0"/>
    </xf>
    <xf numFmtId="1" fontId="26" fillId="0" borderId="20" xfId="0" applyNumberFormat="1" applyFont="1" applyFill="1" applyBorder="1" applyAlignment="1" applyProtection="1">
      <alignment horizontal="center" vertical="center"/>
      <protection hidden="1" locked="0"/>
    </xf>
    <xf numFmtId="165" fontId="5" fillId="0" borderId="35" xfId="0" applyNumberFormat="1" applyFont="1" applyFill="1" applyBorder="1" applyAlignment="1" applyProtection="1">
      <alignment horizontal="center" vertical="center"/>
      <protection hidden="1"/>
    </xf>
    <xf numFmtId="165" fontId="5" fillId="0" borderId="36" xfId="0" applyNumberFormat="1" applyFont="1" applyFill="1" applyBorder="1" applyAlignment="1" applyProtection="1">
      <alignment horizontal="center" vertical="center"/>
      <protection hidden="1"/>
    </xf>
    <xf numFmtId="165" fontId="5" fillId="0" borderId="36" xfId="0" applyNumberFormat="1" applyFont="1" applyFill="1" applyBorder="1" applyAlignment="1" applyProtection="1">
      <alignment horizontal="center" vertical="center" wrapText="1"/>
      <protection hidden="1"/>
    </xf>
    <xf numFmtId="165" fontId="5" fillId="0" borderId="40" xfId="0" applyNumberFormat="1" applyFont="1" applyFill="1" applyBorder="1" applyAlignment="1" applyProtection="1">
      <alignment horizontal="center" vertical="center"/>
      <protection hidden="1"/>
    </xf>
    <xf numFmtId="1" fontId="27" fillId="0" borderId="35" xfId="0" applyNumberFormat="1" applyFont="1" applyFill="1" applyBorder="1" applyAlignment="1" applyProtection="1">
      <alignment horizontal="center" vertical="center"/>
      <protection hidden="1"/>
    </xf>
    <xf numFmtId="1" fontId="27" fillId="0" borderId="36" xfId="0" applyNumberFormat="1" applyFont="1" applyFill="1" applyBorder="1" applyAlignment="1" applyProtection="1">
      <alignment horizontal="center" vertical="center"/>
      <protection hidden="1"/>
    </xf>
    <xf numFmtId="1" fontId="27" fillId="0" borderId="37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0" fillId="0" borderId="31" xfId="0" applyNumberFormat="1" applyFont="1" applyFill="1" applyBorder="1" applyAlignment="1" applyProtection="1">
      <alignment horizontal="center" vertical="center"/>
      <protection hidden="1" locked="0"/>
    </xf>
    <xf numFmtId="0" fontId="20" fillId="0" borderId="32" xfId="0" applyNumberFormat="1" applyFont="1" applyFill="1" applyBorder="1" applyAlignment="1" applyProtection="1">
      <alignment horizontal="center" vertical="center"/>
      <protection hidden="1" locked="0"/>
    </xf>
    <xf numFmtId="0" fontId="20" fillId="0" borderId="41" xfId="0" applyNumberFormat="1" applyFont="1" applyFill="1" applyBorder="1" applyAlignment="1" applyProtection="1">
      <alignment horizontal="center" vertical="center"/>
      <protection hidden="1" locked="0"/>
    </xf>
    <xf numFmtId="1" fontId="0" fillId="0" borderId="42" xfId="0" applyNumberFormat="1" applyFont="1" applyFill="1" applyBorder="1" applyAlignment="1" applyProtection="1">
      <alignment vertical="center" wrapText="1"/>
      <protection/>
    </xf>
    <xf numFmtId="1" fontId="0" fillId="0" borderId="43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1" fontId="5" fillId="0" borderId="44" xfId="0" applyNumberFormat="1" applyFont="1" applyFill="1" applyBorder="1" applyAlignment="1" applyProtection="1">
      <alignment horizontal="left" vertical="center" wrapText="1"/>
      <protection/>
    </xf>
    <xf numFmtId="1" fontId="5" fillId="0" borderId="0" xfId="0" applyNumberFormat="1" applyFont="1" applyFill="1" applyBorder="1" applyAlignment="1" applyProtection="1">
      <alignment horizontal="left" vertical="center" wrapText="1"/>
      <protection/>
    </xf>
    <xf numFmtId="1" fontId="5" fillId="0" borderId="45" xfId="0" applyNumberFormat="1" applyFont="1" applyFill="1" applyBorder="1" applyAlignment="1" applyProtection="1">
      <alignment horizontal="left" vertical="center" wrapText="1"/>
      <protection/>
    </xf>
    <xf numFmtId="1" fontId="1" fillId="0" borderId="46" xfId="0" applyNumberFormat="1" applyFont="1" applyFill="1" applyBorder="1" applyAlignment="1" applyProtection="1">
      <alignment horizontal="left" vertical="center" wrapText="1"/>
      <protection/>
    </xf>
    <xf numFmtId="1" fontId="0" fillId="0" borderId="47" xfId="0" applyNumberFormat="1" applyFont="1" applyFill="1" applyBorder="1" applyAlignment="1" applyProtection="1">
      <alignment vertical="center" wrapText="1"/>
      <protection/>
    </xf>
    <xf numFmtId="1" fontId="16" fillId="0" borderId="44" xfId="0" applyNumberFormat="1" applyFont="1" applyFill="1" applyBorder="1" applyAlignment="1" applyProtection="1">
      <alignment horizontal="left" vertical="center" wrapText="1"/>
      <protection/>
    </xf>
    <xf numFmtId="1" fontId="1" fillId="0" borderId="48" xfId="0" applyNumberFormat="1" applyFont="1" applyFill="1" applyBorder="1" applyAlignment="1" applyProtection="1">
      <alignment horizontal="left" vertical="center" wrapText="1"/>
      <protection/>
    </xf>
    <xf numFmtId="1" fontId="8" fillId="4" borderId="49" xfId="0" applyNumberFormat="1" applyFont="1" applyFill="1" applyBorder="1" applyAlignment="1" applyProtection="1">
      <alignment horizontal="center" vertical="center" wrapText="1"/>
      <protection/>
    </xf>
    <xf numFmtId="1" fontId="8" fillId="4" borderId="50" xfId="0" applyNumberFormat="1" applyFont="1" applyFill="1" applyBorder="1" applyAlignment="1" applyProtection="1">
      <alignment horizontal="center" vertical="center" wrapText="1"/>
      <protection/>
    </xf>
    <xf numFmtId="1" fontId="16" fillId="0" borderId="48" xfId="0" applyNumberFormat="1" applyFont="1" applyFill="1" applyBorder="1" applyAlignment="1" applyProtection="1">
      <alignment horizontal="left" vertical="center" wrapText="1"/>
      <protection/>
    </xf>
    <xf numFmtId="1" fontId="17" fillId="4" borderId="51" xfId="0" applyNumberFormat="1" applyFont="1" applyFill="1" applyBorder="1" applyAlignment="1" applyProtection="1">
      <alignment horizontal="center" vertical="center" wrapText="1"/>
      <protection/>
    </xf>
    <xf numFmtId="1" fontId="17" fillId="4" borderId="49" xfId="0" applyNumberFormat="1" applyFont="1" applyFill="1" applyBorder="1" applyAlignment="1" applyProtection="1">
      <alignment horizontal="center" vertical="center" wrapText="1"/>
      <protection/>
    </xf>
    <xf numFmtId="1" fontId="17" fillId="4" borderId="52" xfId="0" applyNumberFormat="1" applyFont="1" applyFill="1" applyBorder="1" applyAlignment="1" applyProtection="1">
      <alignment horizontal="center" vertical="center" wrapText="1"/>
      <protection/>
    </xf>
    <xf numFmtId="1" fontId="8" fillId="4" borderId="53" xfId="0" applyNumberFormat="1" applyFont="1" applyFill="1" applyBorder="1" applyAlignment="1" applyProtection="1">
      <alignment horizontal="center" vertical="center"/>
      <protection/>
    </xf>
    <xf numFmtId="1" fontId="8" fillId="4" borderId="54" xfId="0" applyNumberFormat="1" applyFont="1" applyFill="1" applyBorder="1" applyAlignment="1" applyProtection="1">
      <alignment horizontal="center" vertical="center"/>
      <protection/>
    </xf>
    <xf numFmtId="1" fontId="0" fillId="0" borderId="43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8" fillId="0" borderId="55" xfId="0" applyNumberFormat="1" applyFont="1" applyFill="1" applyBorder="1" applyAlignment="1" applyProtection="1">
      <alignment horizontal="right" vertical="center" wrapText="1"/>
      <protection/>
    </xf>
    <xf numFmtId="1" fontId="8" fillId="0" borderId="56" xfId="0" applyNumberFormat="1" applyFont="1" applyFill="1" applyBorder="1" applyAlignment="1" applyProtection="1">
      <alignment horizontal="left" vertical="center" wrapText="1"/>
      <protection/>
    </xf>
    <xf numFmtId="1" fontId="8" fillId="0" borderId="57" xfId="0" applyNumberFormat="1" applyFont="1" applyFill="1" applyBorder="1" applyAlignment="1" applyProtection="1">
      <alignment horizontal="center" vertical="center" wrapText="1"/>
      <protection/>
    </xf>
    <xf numFmtId="1" fontId="8" fillId="5" borderId="58" xfId="0" applyNumberFormat="1" applyFont="1" applyFill="1" applyBorder="1" applyAlignment="1" applyProtection="1">
      <alignment horizontal="center" vertical="center" wrapText="1"/>
      <protection/>
    </xf>
    <xf numFmtId="1" fontId="8" fillId="5" borderId="59" xfId="0" applyNumberFormat="1" applyFont="1" applyFill="1" applyBorder="1" applyAlignment="1" applyProtection="1">
      <alignment horizontal="center" vertical="center" wrapText="1"/>
      <protection/>
    </xf>
    <xf numFmtId="1" fontId="8" fillId="0" borderId="60" xfId="0" applyNumberFormat="1" applyFont="1" applyFill="1" applyBorder="1" applyAlignment="1" applyProtection="1">
      <alignment horizontal="left" vertical="center" wrapText="1"/>
      <protection/>
    </xf>
    <xf numFmtId="1" fontId="8" fillId="0" borderId="60" xfId="0" applyNumberFormat="1" applyFont="1" applyFill="1" applyBorder="1" applyAlignment="1" applyProtection="1">
      <alignment horizontal="center" vertical="center" wrapText="1"/>
      <protection/>
    </xf>
    <xf numFmtId="1" fontId="17" fillId="5" borderId="61" xfId="0" applyNumberFormat="1" applyFont="1" applyFill="1" applyBorder="1" applyAlignment="1" applyProtection="1">
      <alignment horizontal="center" vertical="center" wrapText="1"/>
      <protection/>
    </xf>
    <xf numFmtId="1" fontId="17" fillId="5" borderId="58" xfId="0" applyNumberFormat="1" applyFont="1" applyFill="1" applyBorder="1" applyAlignment="1" applyProtection="1">
      <alignment horizontal="center" vertical="center" wrapText="1"/>
      <protection/>
    </xf>
    <xf numFmtId="1" fontId="17" fillId="5" borderId="62" xfId="0" applyNumberFormat="1" applyFont="1" applyFill="1" applyBorder="1" applyAlignment="1" applyProtection="1">
      <alignment horizontal="center" vertical="center" wrapText="1"/>
      <protection/>
    </xf>
    <xf numFmtId="1" fontId="4" fillId="0" borderId="31" xfId="0" applyNumberFormat="1" applyFont="1" applyFill="1" applyBorder="1" applyAlignment="1" applyProtection="1">
      <alignment horizontal="right" vertical="center"/>
      <protection/>
    </xf>
    <xf numFmtId="1" fontId="21" fillId="4" borderId="63" xfId="0" applyNumberFormat="1" applyFont="1" applyFill="1" applyBorder="1" applyAlignment="1" applyProtection="1">
      <alignment horizontal="center" vertical="center"/>
      <protection/>
    </xf>
    <xf numFmtId="1" fontId="1" fillId="0" borderId="64" xfId="0" applyNumberFormat="1" applyFont="1" applyFill="1" applyBorder="1" applyAlignment="1" applyProtection="1">
      <alignment horizontal="left" vertical="center" wrapText="1"/>
      <protection/>
    </xf>
    <xf numFmtId="165" fontId="1" fillId="0" borderId="64" xfId="0" applyNumberFormat="1" applyFont="1" applyFill="1" applyBorder="1" applyAlignment="1" applyProtection="1">
      <alignment horizontal="center" vertical="center"/>
      <protection/>
    </xf>
    <xf numFmtId="1" fontId="17" fillId="4" borderId="17" xfId="0" applyNumberFormat="1" applyFont="1" applyFill="1" applyBorder="1" applyAlignment="1" applyProtection="1">
      <alignment horizontal="center" vertical="center"/>
      <protection/>
    </xf>
    <xf numFmtId="1" fontId="17" fillId="4" borderId="65" xfId="0" applyNumberFormat="1" applyFont="1" applyFill="1" applyBorder="1" applyAlignment="1" applyProtection="1">
      <alignment horizontal="center" vertical="center"/>
      <protection/>
    </xf>
    <xf numFmtId="1" fontId="17" fillId="4" borderId="66" xfId="0" applyNumberFormat="1" applyFont="1" applyFill="1" applyBorder="1" applyAlignment="1" applyProtection="1">
      <alignment horizontal="center" vertical="center"/>
      <protection/>
    </xf>
    <xf numFmtId="1" fontId="4" fillId="0" borderId="17" xfId="0" applyNumberFormat="1" applyFont="1" applyFill="1" applyBorder="1" applyAlignment="1" applyProtection="1">
      <alignment horizontal="right" vertical="center"/>
      <protection/>
    </xf>
    <xf numFmtId="1" fontId="21" fillId="4" borderId="67" xfId="0" applyNumberFormat="1" applyFont="1" applyFill="1" applyBorder="1" applyAlignment="1" applyProtection="1">
      <alignment horizontal="center" vertical="center"/>
      <protection/>
    </xf>
    <xf numFmtId="1" fontId="1" fillId="0" borderId="68" xfId="0" applyNumberFormat="1" applyFont="1" applyFill="1" applyBorder="1" applyAlignment="1" applyProtection="1">
      <alignment horizontal="left" vertical="center" wrapText="1"/>
      <protection/>
    </xf>
    <xf numFmtId="1" fontId="0" fillId="0" borderId="69" xfId="0" applyNumberFormat="1" applyFont="1" applyFill="1" applyBorder="1" applyAlignment="1" applyProtection="1">
      <alignment vertical="center"/>
      <protection/>
    </xf>
    <xf numFmtId="1" fontId="0" fillId="0" borderId="63" xfId="0" applyNumberFormat="1" applyFont="1" applyFill="1" applyBorder="1" applyAlignment="1" applyProtection="1">
      <alignment vertical="center"/>
      <protection/>
    </xf>
    <xf numFmtId="1" fontId="4" fillId="0" borderId="19" xfId="0" applyNumberFormat="1" applyFont="1" applyFill="1" applyBorder="1" applyAlignment="1" applyProtection="1">
      <alignment horizontal="right" vertical="center"/>
      <protection/>
    </xf>
    <xf numFmtId="1" fontId="21" fillId="4" borderId="70" xfId="0" applyNumberFormat="1" applyFont="1" applyFill="1" applyBorder="1" applyAlignment="1" applyProtection="1">
      <alignment horizontal="center" vertical="center"/>
      <protection/>
    </xf>
    <xf numFmtId="1" fontId="1" fillId="0" borderId="71" xfId="0" applyNumberFormat="1" applyFont="1" applyFill="1" applyBorder="1" applyAlignment="1" applyProtection="1">
      <alignment horizontal="left" vertical="center" wrapText="1"/>
      <protection/>
    </xf>
    <xf numFmtId="165" fontId="1" fillId="0" borderId="72" xfId="0" applyNumberFormat="1" applyFont="1" applyFill="1" applyBorder="1" applyAlignment="1" applyProtection="1">
      <alignment horizontal="center" vertical="center"/>
      <protection/>
    </xf>
    <xf numFmtId="1" fontId="17" fillId="4" borderId="19" xfId="0" applyNumberFormat="1" applyFont="1" applyFill="1" applyBorder="1" applyAlignment="1" applyProtection="1">
      <alignment horizontal="center" vertical="center"/>
      <protection/>
    </xf>
    <xf numFmtId="1" fontId="17" fillId="4" borderId="73" xfId="0" applyNumberFormat="1" applyFont="1" applyFill="1" applyBorder="1" applyAlignment="1" applyProtection="1">
      <alignment horizontal="center" vertical="center"/>
      <protection/>
    </xf>
    <xf numFmtId="1" fontId="17" fillId="4" borderId="74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 applyProtection="1">
      <alignment horizontal="right" vertical="center"/>
      <protection/>
    </xf>
    <xf numFmtId="1" fontId="4" fillId="0" borderId="0" xfId="0" applyNumberFormat="1" applyFont="1" applyFill="1" applyBorder="1" applyAlignment="1" applyProtection="1">
      <alignment horizontal="right" vertical="center"/>
      <protection/>
    </xf>
    <xf numFmtId="165" fontId="15" fillId="0" borderId="75" xfId="0" applyNumberFormat="1" applyFont="1" applyFill="1" applyBorder="1" applyAlignment="1" applyProtection="1">
      <alignment horizontal="center" vertical="center"/>
      <protection/>
    </xf>
    <xf numFmtId="165" fontId="13" fillId="0" borderId="25" xfId="0" applyNumberFormat="1" applyFont="1" applyFill="1" applyBorder="1" applyAlignment="1" applyProtection="1">
      <alignment horizontal="center" vertical="center"/>
      <protection/>
    </xf>
    <xf numFmtId="165" fontId="13" fillId="0" borderId="76" xfId="0" applyNumberFormat="1" applyFont="1" applyFill="1" applyBorder="1" applyAlignment="1" applyProtection="1">
      <alignment horizontal="center" vertical="center"/>
      <protection/>
    </xf>
    <xf numFmtId="165" fontId="13" fillId="0" borderId="77" xfId="0" applyNumberFormat="1" applyFont="1" applyFill="1" applyBorder="1" applyAlignment="1" applyProtection="1">
      <alignment horizontal="center" vertical="center"/>
      <protection/>
    </xf>
    <xf numFmtId="1" fontId="13" fillId="0" borderId="72" xfId="0" applyNumberFormat="1" applyFont="1" applyFill="1" applyBorder="1" applyAlignment="1" applyProtection="1">
      <alignment horizontal="center" vertical="center" wrapText="1"/>
      <protection/>
    </xf>
    <xf numFmtId="165" fontId="15" fillId="4" borderId="25" xfId="0" applyNumberFormat="1" applyFont="1" applyFill="1" applyBorder="1" applyAlignment="1" applyProtection="1">
      <alignment horizontal="center" vertical="center"/>
      <protection/>
    </xf>
    <xf numFmtId="165" fontId="15" fillId="4" borderId="76" xfId="0" applyNumberFormat="1" applyFont="1" applyFill="1" applyBorder="1" applyAlignment="1" applyProtection="1">
      <alignment horizontal="center" vertical="center"/>
      <protection/>
    </xf>
    <xf numFmtId="165" fontId="15" fillId="4" borderId="77" xfId="0" applyNumberFormat="1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Border="1" applyAlignment="1" applyProtection="1">
      <alignment horizontal="right" vertical="center" wrapText="1"/>
      <protection/>
    </xf>
    <xf numFmtId="1" fontId="1" fillId="0" borderId="0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 applyProtection="1">
      <alignment horizontal="center" vertical="center" wrapText="1"/>
      <protection/>
    </xf>
    <xf numFmtId="1" fontId="0" fillId="0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1" fontId="1" fillId="0" borderId="0" xfId="0" applyNumberFormat="1" applyFont="1" applyFill="1" applyAlignment="1" applyProtection="1">
      <alignment horizontal="left" vertical="center" wrapText="1"/>
      <protection/>
    </xf>
    <xf numFmtId="1" fontId="17" fillId="0" borderId="0" xfId="0" applyNumberFormat="1" applyFont="1" applyFill="1" applyBorder="1" applyAlignment="1" applyProtection="1">
      <alignment vertical="center"/>
      <protection/>
    </xf>
    <xf numFmtId="1" fontId="17" fillId="4" borderId="0" xfId="0" applyNumberFormat="1" applyFont="1" applyFill="1" applyAlignment="1" applyProtection="1">
      <alignment vertical="center"/>
      <protection/>
    </xf>
    <xf numFmtId="1" fontId="4" fillId="6" borderId="33" xfId="0" applyNumberFormat="1" applyFont="1" applyFill="1" applyBorder="1" applyAlignment="1" applyProtection="1">
      <alignment vertical="center"/>
      <protection locked="0"/>
    </xf>
    <xf numFmtId="1" fontId="4" fillId="6" borderId="18" xfId="0" applyNumberFormat="1" applyFont="1" applyFill="1" applyBorder="1" applyAlignment="1" applyProtection="1">
      <alignment vertical="center"/>
      <protection locked="0"/>
    </xf>
    <xf numFmtId="1" fontId="4" fillId="6" borderId="20" xfId="0" applyNumberFormat="1" applyFont="1" applyFill="1" applyBorder="1" applyAlignment="1" applyProtection="1">
      <alignment vertical="center"/>
      <protection locked="0"/>
    </xf>
    <xf numFmtId="1" fontId="4" fillId="6" borderId="78" xfId="0" applyNumberFormat="1" applyFont="1" applyFill="1" applyBorder="1" applyAlignment="1" applyProtection="1">
      <alignment horizontal="center" vertical="center"/>
      <protection locked="0"/>
    </xf>
    <xf numFmtId="1" fontId="4" fillId="6" borderId="79" xfId="0" applyNumberFormat="1" applyFont="1" applyFill="1" applyBorder="1" applyAlignment="1" applyProtection="1">
      <alignment horizontal="center" vertical="center"/>
      <protection locked="0"/>
    </xf>
    <xf numFmtId="1" fontId="4" fillId="6" borderId="17" xfId="0" applyNumberFormat="1" applyFont="1" applyFill="1" applyBorder="1" applyAlignment="1" applyProtection="1">
      <alignment horizontal="center" vertical="center"/>
      <protection locked="0"/>
    </xf>
    <xf numFmtId="1" fontId="4" fillId="6" borderId="65" xfId="0" applyNumberFormat="1" applyFont="1" applyFill="1" applyBorder="1" applyAlignment="1" applyProtection="1">
      <alignment horizontal="center" vertical="center"/>
      <protection locked="0"/>
    </xf>
    <xf numFmtId="1" fontId="4" fillId="6" borderId="19" xfId="0" applyNumberFormat="1" applyFont="1" applyFill="1" applyBorder="1" applyAlignment="1" applyProtection="1">
      <alignment horizontal="center" vertical="center"/>
      <protection locked="0"/>
    </xf>
    <xf numFmtId="1" fontId="4" fillId="6" borderId="73" xfId="0" applyNumberFormat="1" applyFont="1" applyFill="1" applyBorder="1" applyAlignment="1" applyProtection="1">
      <alignment horizontal="center" vertical="center"/>
      <protection locked="0"/>
    </xf>
    <xf numFmtId="1" fontId="4" fillId="0" borderId="33" xfId="0" applyNumberFormat="1" applyFont="1" applyFill="1" applyBorder="1" applyAlignment="1" applyProtection="1">
      <alignment vertical="center"/>
      <protection/>
    </xf>
    <xf numFmtId="1" fontId="4" fillId="0" borderId="18" xfId="0" applyNumberFormat="1" applyFont="1" applyFill="1" applyBorder="1" applyAlignment="1" applyProtection="1">
      <alignment vertical="center"/>
      <protection/>
    </xf>
    <xf numFmtId="1" fontId="4" fillId="0" borderId="20" xfId="0" applyNumberFormat="1" applyFont="1" applyFill="1" applyBorder="1" applyAlignment="1" applyProtection="1">
      <alignment vertical="center"/>
      <protection/>
    </xf>
    <xf numFmtId="165" fontId="0" fillId="0" borderId="47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1" fontId="1" fillId="0" borderId="44" xfId="0" applyNumberFormat="1" applyFont="1" applyFill="1" applyBorder="1" applyAlignment="1" applyProtection="1">
      <alignment horizontal="left" vertical="center" wrapText="1"/>
      <protection/>
    </xf>
    <xf numFmtId="165" fontId="0" fillId="0" borderId="48" xfId="0" applyNumberFormat="1" applyFont="1" applyFill="1" applyBorder="1" applyAlignment="1" applyProtection="1">
      <alignment vertical="center" wrapText="1"/>
      <protection/>
    </xf>
    <xf numFmtId="165" fontId="1" fillId="0" borderId="48" xfId="0" applyNumberFormat="1" applyFont="1" applyFill="1" applyBorder="1" applyAlignment="1" applyProtection="1">
      <alignment horizontal="left" vertical="center" wrapText="1"/>
      <protection/>
    </xf>
    <xf numFmtId="165" fontId="16" fillId="0" borderId="48" xfId="0" applyNumberFormat="1" applyFont="1" applyFill="1" applyBorder="1" applyAlignment="1" applyProtection="1">
      <alignment horizontal="left" vertical="center" wrapText="1"/>
      <protection/>
    </xf>
    <xf numFmtId="1" fontId="8" fillId="4" borderId="80" xfId="0" applyNumberFormat="1" applyFont="1" applyFill="1" applyBorder="1" applyAlignment="1" applyProtection="1">
      <alignment horizontal="center" vertical="center"/>
      <protection/>
    </xf>
    <xf numFmtId="1" fontId="8" fillId="4" borderId="81" xfId="0" applyNumberFormat="1" applyFont="1" applyFill="1" applyBorder="1" applyAlignment="1" applyProtection="1">
      <alignment horizontal="center" vertical="center"/>
      <protection/>
    </xf>
    <xf numFmtId="1" fontId="16" fillId="0" borderId="75" xfId="0" applyNumberFormat="1" applyFont="1" applyFill="1" applyBorder="1" applyAlignment="1" applyProtection="1">
      <alignment horizontal="left" vertical="center" wrapText="1"/>
      <protection/>
    </xf>
    <xf numFmtId="165" fontId="1" fillId="0" borderId="77" xfId="0" applyNumberFormat="1" applyFont="1" applyFill="1" applyBorder="1" applyAlignment="1" applyProtection="1">
      <alignment horizontal="left" vertical="center" wrapText="1"/>
      <protection/>
    </xf>
    <xf numFmtId="1" fontId="8" fillId="0" borderId="31" xfId="0" applyNumberFormat="1" applyFont="1" applyFill="1" applyBorder="1" applyAlignment="1" applyProtection="1">
      <alignment horizontal="right" vertical="center" wrapText="1"/>
      <protection/>
    </xf>
    <xf numFmtId="1" fontId="8" fillId="0" borderId="33" xfId="0" applyNumberFormat="1" applyFont="1" applyFill="1" applyBorder="1" applyAlignment="1" applyProtection="1">
      <alignment horizontal="left" vertical="center" wrapText="1"/>
      <protection/>
    </xf>
    <xf numFmtId="1" fontId="8" fillId="0" borderId="82" xfId="0" applyNumberFormat="1" applyFont="1" applyFill="1" applyBorder="1" applyAlignment="1" applyProtection="1">
      <alignment horizontal="center" vertical="center" wrapText="1"/>
      <protection/>
    </xf>
    <xf numFmtId="1" fontId="8" fillId="0" borderId="83" xfId="0" applyNumberFormat="1" applyFont="1" applyFill="1" applyBorder="1" applyAlignment="1" applyProtection="1">
      <alignment horizontal="left" vertical="center" wrapText="1"/>
      <protection/>
    </xf>
    <xf numFmtId="165" fontId="8" fillId="0" borderId="60" xfId="0" applyNumberFormat="1" applyFont="1" applyFill="1" applyBorder="1" applyAlignment="1" applyProtection="1">
      <alignment horizontal="center" vertical="center" wrapText="1"/>
      <protection/>
    </xf>
    <xf numFmtId="1" fontId="8" fillId="5" borderId="61" xfId="0" applyNumberFormat="1" applyFont="1" applyFill="1" applyBorder="1" applyAlignment="1" applyProtection="1">
      <alignment horizontal="center" vertical="center" wrapText="1"/>
      <protection/>
    </xf>
    <xf numFmtId="1" fontId="8" fillId="5" borderId="62" xfId="0" applyNumberFormat="1" applyFont="1" applyFill="1" applyBorder="1" applyAlignment="1" applyProtection="1">
      <alignment horizontal="center" vertical="center" wrapText="1"/>
      <protection/>
    </xf>
    <xf numFmtId="1" fontId="21" fillId="4" borderId="84" xfId="0" applyNumberFormat="1" applyFont="1" applyFill="1" applyBorder="1" applyAlignment="1" applyProtection="1">
      <alignment horizontal="center" vertical="center"/>
      <protection/>
    </xf>
    <xf numFmtId="1" fontId="1" fillId="0" borderId="85" xfId="0" applyNumberFormat="1" applyFont="1" applyFill="1" applyBorder="1" applyAlignment="1" applyProtection="1">
      <alignment horizontal="left" vertical="center" wrapText="1"/>
      <protection/>
    </xf>
    <xf numFmtId="165" fontId="17" fillId="0" borderId="86" xfId="0" applyNumberFormat="1" applyFont="1" applyFill="1" applyBorder="1" applyAlignment="1" applyProtection="1">
      <alignment horizontal="center" vertical="center"/>
      <protection/>
    </xf>
    <xf numFmtId="1" fontId="21" fillId="4" borderId="87" xfId="0" applyNumberFormat="1" applyFont="1" applyFill="1" applyBorder="1" applyAlignment="1" applyProtection="1">
      <alignment horizontal="center" vertical="center"/>
      <protection/>
    </xf>
    <xf numFmtId="165" fontId="1" fillId="0" borderId="68" xfId="0" applyNumberFormat="1" applyFont="1" applyFill="1" applyBorder="1" applyAlignment="1" applyProtection="1">
      <alignment horizontal="left" vertical="center" wrapText="1"/>
      <protection/>
    </xf>
    <xf numFmtId="1" fontId="21" fillId="4" borderId="88" xfId="0" applyNumberFormat="1" applyFont="1" applyFill="1" applyBorder="1" applyAlignment="1" applyProtection="1">
      <alignment horizontal="center" vertical="center"/>
      <protection/>
    </xf>
    <xf numFmtId="1" fontId="1" fillId="0" borderId="89" xfId="0" applyNumberFormat="1" applyFont="1" applyFill="1" applyBorder="1" applyAlignment="1" applyProtection="1">
      <alignment horizontal="left" vertical="center" wrapText="1"/>
      <protection/>
    </xf>
    <xf numFmtId="165" fontId="17" fillId="0" borderId="48" xfId="0" applyNumberFormat="1" applyFont="1" applyFill="1" applyBorder="1" applyAlignment="1" applyProtection="1">
      <alignment horizontal="center" vertical="center"/>
      <protection/>
    </xf>
    <xf numFmtId="1" fontId="17" fillId="4" borderId="38" xfId="0" applyNumberFormat="1" applyFont="1" applyFill="1" applyBorder="1" applyAlignment="1" applyProtection="1">
      <alignment horizontal="center" vertical="center"/>
      <protection/>
    </xf>
    <xf numFmtId="1" fontId="17" fillId="4" borderId="90" xfId="0" applyNumberFormat="1" applyFont="1" applyFill="1" applyBorder="1" applyAlignment="1" applyProtection="1">
      <alignment horizontal="center" vertical="center"/>
      <protection/>
    </xf>
    <xf numFmtId="1" fontId="17" fillId="4" borderId="91" xfId="0" applyNumberFormat="1" applyFont="1" applyFill="1" applyBorder="1" applyAlignment="1" applyProtection="1">
      <alignment horizontal="center" vertical="center"/>
      <protection/>
    </xf>
    <xf numFmtId="165" fontId="15" fillId="0" borderId="55" xfId="0" applyNumberFormat="1" applyFont="1" applyFill="1" applyBorder="1" applyAlignment="1" applyProtection="1">
      <alignment horizontal="center" vertical="center"/>
      <protection/>
    </xf>
    <xf numFmtId="165" fontId="13" fillId="0" borderId="92" xfId="0" applyNumberFormat="1" applyFont="1" applyFill="1" applyBorder="1" applyAlignment="1" applyProtection="1">
      <alignment horizontal="center" vertical="center"/>
      <protection/>
    </xf>
    <xf numFmtId="165" fontId="13" fillId="0" borderId="42" xfId="0" applyNumberFormat="1" applyFont="1" applyFill="1" applyBorder="1" applyAlignment="1" applyProtection="1">
      <alignment horizontal="center" vertical="center"/>
      <protection/>
    </xf>
    <xf numFmtId="165" fontId="13" fillId="0" borderId="60" xfId="0" applyNumberFormat="1" applyFont="1" applyFill="1" applyBorder="1" applyAlignment="1" applyProtection="1">
      <alignment horizontal="center" vertical="center" wrapText="1"/>
      <protection/>
    </xf>
    <xf numFmtId="165" fontId="17" fillId="0" borderId="93" xfId="0" applyNumberFormat="1" applyFont="1" applyFill="1" applyBorder="1" applyAlignment="1" applyProtection="1">
      <alignment horizontal="center" vertical="center"/>
      <protection/>
    </xf>
    <xf numFmtId="165" fontId="15" fillId="4" borderId="35" xfId="0" applyNumberFormat="1" applyFont="1" applyFill="1" applyBorder="1" applyAlignment="1" applyProtection="1">
      <alignment horizontal="center" vertical="center"/>
      <protection/>
    </xf>
    <xf numFmtId="165" fontId="15" fillId="4" borderId="92" xfId="0" applyNumberFormat="1" applyFont="1" applyFill="1" applyBorder="1" applyAlignment="1" applyProtection="1">
      <alignment horizontal="center" vertical="center"/>
      <protection/>
    </xf>
    <xf numFmtId="165" fontId="15" fillId="4" borderId="93" xfId="0" applyNumberFormat="1" applyFont="1" applyFill="1" applyBorder="1" applyAlignment="1" applyProtection="1">
      <alignment horizontal="center" vertical="center"/>
      <protection/>
    </xf>
    <xf numFmtId="1" fontId="1" fillId="0" borderId="35" xfId="0" applyNumberFormat="1" applyFont="1" applyFill="1" applyBorder="1" applyAlignment="1" applyProtection="1">
      <alignment horizontal="center" vertical="center" wrapText="1"/>
      <protection/>
    </xf>
    <xf numFmtId="1" fontId="1" fillId="0" borderId="36" xfId="0" applyNumberFormat="1" applyFont="1" applyFill="1" applyBorder="1" applyAlignment="1" applyProtection="1">
      <alignment horizontal="center" vertical="center" wrapText="1"/>
      <protection/>
    </xf>
    <xf numFmtId="1" fontId="1" fillId="0" borderId="40" xfId="0" applyNumberFormat="1" applyFont="1" applyFill="1" applyBorder="1" applyAlignment="1" applyProtection="1">
      <alignment horizontal="center" vertical="center" wrapText="1"/>
      <protection/>
    </xf>
    <xf numFmtId="165" fontId="8" fillId="0" borderId="93" xfId="0" applyNumberFormat="1" applyFont="1" applyFill="1" applyBorder="1" applyAlignment="1" applyProtection="1">
      <alignment horizontal="center" vertical="center" wrapText="1"/>
      <protection/>
    </xf>
    <xf numFmtId="1" fontId="14" fillId="0" borderId="0" xfId="0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ont="1" applyFill="1" applyAlignment="1" applyProtection="1">
      <alignment vertical="center"/>
      <protection/>
    </xf>
    <xf numFmtId="1" fontId="14" fillId="0" borderId="0" xfId="0" applyNumberFormat="1" applyFont="1" applyFill="1" applyBorder="1" applyAlignment="1" applyProtection="1">
      <alignment vertical="center"/>
      <protection/>
    </xf>
    <xf numFmtId="165" fontId="0" fillId="0" borderId="0" xfId="0" applyNumberFormat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 horizontal="left" vertical="center" wrapText="1"/>
      <protection/>
    </xf>
    <xf numFmtId="1" fontId="1" fillId="0" borderId="0" xfId="0" applyNumberFormat="1" applyFont="1" applyFill="1" applyBorder="1" applyAlignment="1" applyProtection="1">
      <alignment horizontal="left" vertical="center" wrapText="1"/>
      <protection/>
    </xf>
    <xf numFmtId="1" fontId="4" fillId="0" borderId="0" xfId="0" applyNumberFormat="1" applyFont="1" applyFill="1" applyBorder="1" applyAlignment="1" applyProtection="1">
      <alignment horizontal="left" vertical="center" wrapText="1"/>
      <protection/>
    </xf>
    <xf numFmtId="1" fontId="8" fillId="0" borderId="0" xfId="0" applyNumberFormat="1" applyFont="1" applyFill="1" applyBorder="1" applyAlignment="1" applyProtection="1">
      <alignment horizontal="right" vertical="center" wrapText="1"/>
      <protection/>
    </xf>
    <xf numFmtId="1" fontId="8" fillId="0" borderId="0" xfId="0" applyNumberFormat="1" applyFont="1" applyFill="1" applyBorder="1" applyAlignment="1" applyProtection="1">
      <alignment horizontal="left" vertical="center" wrapText="1"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/>
    </xf>
    <xf numFmtId="1" fontId="19" fillId="0" borderId="21" xfId="0" applyNumberFormat="1" applyFont="1" applyFill="1" applyBorder="1" applyAlignment="1" applyProtection="1">
      <alignment horizontal="center" vertical="center"/>
      <protection/>
    </xf>
    <xf numFmtId="1" fontId="19" fillId="0" borderId="22" xfId="0" applyNumberFormat="1" applyFont="1" applyFill="1" applyBorder="1" applyAlignment="1" applyProtection="1">
      <alignment horizontal="center" vertical="center"/>
      <protection/>
    </xf>
    <xf numFmtId="1" fontId="19" fillId="2" borderId="22" xfId="0" applyNumberFormat="1" applyFont="1" applyFill="1" applyBorder="1" applyAlignment="1" applyProtection="1">
      <alignment horizontal="center" vertical="center"/>
      <protection/>
    </xf>
    <xf numFmtId="1" fontId="0" fillId="0" borderId="22" xfId="0" applyNumberFormat="1" applyFont="1" applyFill="1" applyBorder="1" applyAlignment="1" applyProtection="1">
      <alignment horizontal="center" vertical="center"/>
      <protection/>
    </xf>
    <xf numFmtId="1" fontId="0" fillId="2" borderId="22" xfId="0" applyNumberFormat="1" applyFont="1" applyFill="1" applyBorder="1" applyAlignment="1" applyProtection="1">
      <alignment horizontal="center" vertical="center"/>
      <protection/>
    </xf>
    <xf numFmtId="1" fontId="0" fillId="0" borderId="23" xfId="0" applyNumberFormat="1" applyFont="1" applyFill="1" applyBorder="1" applyAlignment="1" applyProtection="1">
      <alignment horizontal="center" vertical="center"/>
      <protection/>
    </xf>
    <xf numFmtId="1" fontId="0" fillId="2" borderId="24" xfId="0" applyNumberFormat="1" applyFont="1" applyFill="1" applyBorder="1" applyAlignment="1" applyProtection="1">
      <alignment horizontal="center" vertical="center"/>
      <protection/>
    </xf>
    <xf numFmtId="165" fontId="17" fillId="4" borderId="21" xfId="0" applyNumberFormat="1" applyFont="1" applyFill="1" applyBorder="1" applyAlignment="1" applyProtection="1">
      <alignment horizontal="center" vertical="center" wrapText="1"/>
      <protection/>
    </xf>
    <xf numFmtId="165" fontId="17" fillId="4" borderId="22" xfId="0" applyNumberFormat="1" applyFont="1" applyFill="1" applyBorder="1" applyAlignment="1" applyProtection="1">
      <alignment horizontal="center" vertical="center" wrapText="1"/>
      <protection/>
    </xf>
    <xf numFmtId="165" fontId="17" fillId="4" borderId="24" xfId="0" applyNumberFormat="1" applyFont="1" applyFill="1" applyBorder="1" applyAlignment="1" applyProtection="1">
      <alignment horizontal="center" vertical="center" wrapText="1"/>
      <protection/>
    </xf>
    <xf numFmtId="165" fontId="24" fillId="0" borderId="94" xfId="0" applyNumberFormat="1" applyFont="1" applyFill="1" applyBorder="1" applyAlignment="1" applyProtection="1">
      <alignment horizontal="center" vertical="center" wrapText="1"/>
      <protection/>
    </xf>
    <xf numFmtId="165" fontId="24" fillId="0" borderId="14" xfId="0" applyNumberFormat="1" applyFont="1" applyFill="1" applyBorder="1" applyAlignment="1" applyProtection="1">
      <alignment horizontal="center" vertical="center" wrapText="1"/>
      <protection/>
    </xf>
    <xf numFmtId="165" fontId="24" fillId="0" borderId="95" xfId="0" applyNumberFormat="1" applyFont="1" applyFill="1" applyBorder="1" applyAlignment="1" applyProtection="1">
      <alignment horizontal="center" vertical="center" wrapText="1"/>
      <protection/>
    </xf>
    <xf numFmtId="1" fontId="1" fillId="0" borderId="25" xfId="0" applyNumberFormat="1" applyFont="1" applyFill="1" applyBorder="1" applyAlignment="1" applyProtection="1">
      <alignment horizontal="center" vertical="center" wrapText="1"/>
      <protection/>
    </xf>
    <xf numFmtId="1" fontId="1" fillId="0" borderId="26" xfId="0" applyNumberFormat="1" applyFont="1" applyFill="1" applyBorder="1" applyAlignment="1" applyProtection="1">
      <alignment horizontal="center" vertical="center" wrapText="1"/>
      <protection/>
    </xf>
    <xf numFmtId="1" fontId="1" fillId="2" borderId="26" xfId="0" applyNumberFormat="1" applyFont="1" applyFill="1" applyBorder="1" applyAlignment="1" applyProtection="1">
      <alignment horizontal="center" vertical="center" wrapText="1"/>
      <protection/>
    </xf>
    <xf numFmtId="1" fontId="1" fillId="0" borderId="26" xfId="0" applyNumberFormat="1" applyFont="1" applyFill="1" applyBorder="1" applyAlignment="1" applyProtection="1">
      <alignment horizontal="left" vertical="center" wrapText="1"/>
      <protection/>
    </xf>
    <xf numFmtId="1" fontId="1" fillId="0" borderId="27" xfId="0" applyNumberFormat="1" applyFont="1" applyFill="1" applyBorder="1" applyAlignment="1" applyProtection="1">
      <alignment horizontal="center" vertical="center" wrapText="1"/>
      <protection/>
    </xf>
    <xf numFmtId="1" fontId="1" fillId="2" borderId="27" xfId="0" applyNumberFormat="1" applyFont="1" applyFill="1" applyBorder="1" applyAlignment="1" applyProtection="1">
      <alignment horizontal="center" vertical="center" wrapText="1"/>
      <protection/>
    </xf>
    <xf numFmtId="165" fontId="17" fillId="4" borderId="25" xfId="0" applyNumberFormat="1" applyFont="1" applyFill="1" applyBorder="1" applyAlignment="1" applyProtection="1">
      <alignment horizontal="center" vertical="center" wrapText="1"/>
      <protection/>
    </xf>
    <xf numFmtId="165" fontId="17" fillId="4" borderId="26" xfId="0" applyNumberFormat="1" applyFont="1" applyFill="1" applyBorder="1" applyAlignment="1" applyProtection="1">
      <alignment horizontal="center" vertical="center" wrapText="1"/>
      <protection/>
    </xf>
    <xf numFmtId="165" fontId="17" fillId="4" borderId="28" xfId="0" applyNumberFormat="1" applyFont="1" applyFill="1" applyBorder="1" applyAlignment="1" applyProtection="1">
      <alignment horizontal="center" vertical="center" wrapText="1"/>
      <protection/>
    </xf>
    <xf numFmtId="165" fontId="24" fillId="0" borderId="96" xfId="0" applyNumberFormat="1" applyFont="1" applyFill="1" applyBorder="1" applyAlignment="1" applyProtection="1">
      <alignment horizontal="center" vertical="center" wrapText="1"/>
      <protection/>
    </xf>
    <xf numFmtId="165" fontId="24" fillId="0" borderId="97" xfId="0" applyNumberFormat="1" applyFont="1" applyFill="1" applyBorder="1" applyAlignment="1" applyProtection="1">
      <alignment horizontal="center" vertical="center" wrapText="1"/>
      <protection/>
    </xf>
    <xf numFmtId="165" fontId="24" fillId="0" borderId="98" xfId="0" applyNumberFormat="1" applyFont="1" applyFill="1" applyBorder="1" applyAlignment="1" applyProtection="1">
      <alignment horizontal="center" vertical="center" wrapText="1"/>
      <protection/>
    </xf>
    <xf numFmtId="1" fontId="4" fillId="0" borderId="29" xfId="0" applyNumberFormat="1" applyFont="1" applyFill="1" applyBorder="1" applyAlignment="1" applyProtection="1">
      <alignment horizontal="right" vertical="center"/>
      <protection/>
    </xf>
    <xf numFmtId="1" fontId="4" fillId="0" borderId="30" xfId="0" applyNumberFormat="1" applyFont="1" applyFill="1" applyBorder="1" applyAlignment="1" applyProtection="1">
      <alignment vertical="center"/>
      <protection/>
    </xf>
    <xf numFmtId="165" fontId="4" fillId="3" borderId="29" xfId="0" applyNumberFormat="1" applyFont="1" applyFill="1" applyBorder="1" applyAlignment="1" applyProtection="1">
      <alignment horizontal="center" vertical="center"/>
      <protection/>
    </xf>
    <xf numFmtId="165" fontId="4" fillId="3" borderId="3" xfId="0" applyNumberFormat="1" applyFont="1" applyFill="1" applyBorder="1" applyAlignment="1" applyProtection="1">
      <alignment horizontal="center" vertical="center"/>
      <protection/>
    </xf>
    <xf numFmtId="165" fontId="4" fillId="2" borderId="3" xfId="0" applyNumberFormat="1" applyFont="1" applyFill="1" applyBorder="1" applyAlignment="1" applyProtection="1">
      <alignment horizontal="center" vertical="center"/>
      <protection/>
    </xf>
    <xf numFmtId="165" fontId="4" fillId="3" borderId="10" xfId="0" applyNumberFormat="1" applyFont="1" applyFill="1" applyBorder="1" applyAlignment="1" applyProtection="1">
      <alignment horizontal="center" vertical="center"/>
      <protection/>
    </xf>
    <xf numFmtId="165" fontId="4" fillId="2" borderId="10" xfId="0" applyNumberFormat="1" applyFont="1" applyFill="1" applyBorder="1" applyAlignment="1" applyProtection="1">
      <alignment horizontal="center" vertical="center"/>
      <protection/>
    </xf>
    <xf numFmtId="165" fontId="21" fillId="4" borderId="31" xfId="0" applyNumberFormat="1" applyFont="1" applyFill="1" applyBorder="1" applyAlignment="1" applyProtection="1">
      <alignment horizontal="center" vertical="center"/>
      <protection/>
    </xf>
    <xf numFmtId="165" fontId="21" fillId="4" borderId="32" xfId="0" applyNumberFormat="1" applyFont="1" applyFill="1" applyBorder="1" applyAlignment="1" applyProtection="1">
      <alignment horizontal="center" vertical="center"/>
      <protection/>
    </xf>
    <xf numFmtId="165" fontId="21" fillId="4" borderId="33" xfId="0" applyNumberFormat="1" applyFont="1" applyFill="1" applyBorder="1" applyAlignment="1" applyProtection="1">
      <alignment horizontal="center" vertical="center"/>
      <protection/>
    </xf>
    <xf numFmtId="1" fontId="26" fillId="0" borderId="12" xfId="0" applyNumberFormat="1" applyFont="1" applyFill="1" applyBorder="1" applyAlignment="1" applyProtection="1">
      <alignment horizontal="center" vertical="center"/>
      <protection/>
    </xf>
    <xf numFmtId="1" fontId="26" fillId="0" borderId="99" xfId="0" applyNumberFormat="1" applyFont="1" applyFill="1" applyBorder="1" applyAlignment="1" applyProtection="1">
      <alignment horizontal="center" vertical="center"/>
      <protection/>
    </xf>
    <xf numFmtId="1" fontId="26" fillId="0" borderId="100" xfId="0" applyNumberFormat="1" applyFont="1" applyFill="1" applyBorder="1" applyAlignment="1" applyProtection="1">
      <alignment horizontal="center" vertical="center"/>
      <protection/>
    </xf>
    <xf numFmtId="165" fontId="4" fillId="3" borderId="17" xfId="0" applyNumberFormat="1" applyFont="1" applyFill="1" applyBorder="1" applyAlignment="1" applyProtection="1">
      <alignment horizontal="center" vertical="center"/>
      <protection/>
    </xf>
    <xf numFmtId="165" fontId="4" fillId="3" borderId="1" xfId="0" applyNumberFormat="1" applyFont="1" applyFill="1" applyBorder="1" applyAlignment="1" applyProtection="1">
      <alignment horizontal="center" vertical="center"/>
      <protection/>
    </xf>
    <xf numFmtId="165" fontId="4" fillId="2" borderId="1" xfId="0" applyNumberFormat="1" applyFont="1" applyFill="1" applyBorder="1" applyAlignment="1" applyProtection="1">
      <alignment horizontal="center" vertical="center"/>
      <protection/>
    </xf>
    <xf numFmtId="165" fontId="4" fillId="3" borderId="8" xfId="0" applyNumberFormat="1" applyFont="1" applyFill="1" applyBorder="1" applyAlignment="1" applyProtection="1">
      <alignment horizontal="center" vertical="center"/>
      <protection/>
    </xf>
    <xf numFmtId="165" fontId="4" fillId="2" borderId="8" xfId="0" applyNumberFormat="1" applyFont="1" applyFill="1" applyBorder="1" applyAlignment="1" applyProtection="1">
      <alignment horizontal="center" vertical="center"/>
      <protection/>
    </xf>
    <xf numFmtId="165" fontId="21" fillId="4" borderId="17" xfId="0" applyNumberFormat="1" applyFont="1" applyFill="1" applyBorder="1" applyAlignment="1" applyProtection="1">
      <alignment horizontal="center" vertical="center"/>
      <protection/>
    </xf>
    <xf numFmtId="165" fontId="21" fillId="4" borderId="1" xfId="0" applyNumberFormat="1" applyFont="1" applyFill="1" applyBorder="1" applyAlignment="1" applyProtection="1">
      <alignment horizontal="center" vertical="center"/>
      <protection/>
    </xf>
    <xf numFmtId="165" fontId="21" fillId="4" borderId="18" xfId="0" applyNumberFormat="1" applyFont="1" applyFill="1" applyBorder="1" applyAlignment="1" applyProtection="1">
      <alignment horizontal="center" vertical="center"/>
      <protection/>
    </xf>
    <xf numFmtId="1" fontId="26" fillId="0" borderId="2" xfId="0" applyNumberFormat="1" applyFont="1" applyFill="1" applyBorder="1" applyAlignment="1" applyProtection="1">
      <alignment horizontal="center" vertical="center"/>
      <protection/>
    </xf>
    <xf numFmtId="1" fontId="26" fillId="0" borderId="65" xfId="0" applyNumberFormat="1" applyFont="1" applyFill="1" applyBorder="1" applyAlignment="1" applyProtection="1">
      <alignment horizontal="center" vertical="center"/>
      <protection/>
    </xf>
    <xf numFmtId="1" fontId="26" fillId="0" borderId="101" xfId="0" applyNumberFormat="1" applyFont="1" applyFill="1" applyBorder="1" applyAlignment="1" applyProtection="1">
      <alignment horizontal="center" vertical="center"/>
      <protection/>
    </xf>
    <xf numFmtId="165" fontId="4" fillId="3" borderId="38" xfId="0" applyNumberFormat="1" applyFont="1" applyFill="1" applyBorder="1" applyAlignment="1" applyProtection="1">
      <alignment horizontal="center" vertical="center"/>
      <protection/>
    </xf>
    <xf numFmtId="165" fontId="4" fillId="3" borderId="13" xfId="0" applyNumberFormat="1" applyFont="1" applyFill="1" applyBorder="1" applyAlignment="1" applyProtection="1">
      <alignment horizontal="center" vertical="center"/>
      <protection/>
    </xf>
    <xf numFmtId="165" fontId="4" fillId="2" borderId="13" xfId="0" applyNumberFormat="1" applyFont="1" applyFill="1" applyBorder="1" applyAlignment="1" applyProtection="1">
      <alignment horizontal="center" vertical="center"/>
      <protection/>
    </xf>
    <xf numFmtId="165" fontId="4" fillId="3" borderId="39" xfId="0" applyNumberFormat="1" applyFont="1" applyFill="1" applyBorder="1" applyAlignment="1" applyProtection="1">
      <alignment horizontal="center" vertical="center"/>
      <protection/>
    </xf>
    <xf numFmtId="165" fontId="4" fillId="2" borderId="39" xfId="0" applyNumberFormat="1" applyFont="1" applyFill="1" applyBorder="1" applyAlignment="1" applyProtection="1">
      <alignment horizontal="center" vertical="center"/>
      <protection/>
    </xf>
    <xf numFmtId="165" fontId="21" fillId="4" borderId="19" xfId="0" applyNumberFormat="1" applyFont="1" applyFill="1" applyBorder="1" applyAlignment="1" applyProtection="1">
      <alignment horizontal="center" vertical="center"/>
      <protection/>
    </xf>
    <xf numFmtId="165" fontId="21" fillId="4" borderId="34" xfId="0" applyNumberFormat="1" applyFont="1" applyFill="1" applyBorder="1" applyAlignment="1" applyProtection="1">
      <alignment horizontal="center" vertical="center"/>
      <protection/>
    </xf>
    <xf numFmtId="165" fontId="21" fillId="4" borderId="20" xfId="0" applyNumberFormat="1" applyFont="1" applyFill="1" applyBorder="1" applyAlignment="1" applyProtection="1">
      <alignment horizontal="center" vertical="center"/>
      <protection/>
    </xf>
    <xf numFmtId="1" fontId="26" fillId="0" borderId="102" xfId="0" applyNumberFormat="1" applyFont="1" applyFill="1" applyBorder="1" applyAlignment="1" applyProtection="1">
      <alignment horizontal="center" vertical="center"/>
      <protection/>
    </xf>
    <xf numFmtId="1" fontId="26" fillId="0" borderId="103" xfId="0" applyNumberFormat="1" applyFont="1" applyFill="1" applyBorder="1" applyAlignment="1" applyProtection="1">
      <alignment horizontal="center" vertical="center"/>
      <protection/>
    </xf>
    <xf numFmtId="1" fontId="26" fillId="0" borderId="104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 applyProtection="1">
      <alignment horizontal="center" vertical="center"/>
      <protection/>
    </xf>
    <xf numFmtId="165" fontId="5" fillId="3" borderId="35" xfId="0" applyNumberFormat="1" applyFont="1" applyFill="1" applyBorder="1" applyAlignment="1" applyProtection="1">
      <alignment horizontal="center" vertical="center"/>
      <protection/>
    </xf>
    <xf numFmtId="165" fontId="5" fillId="3" borderId="36" xfId="0" applyNumberFormat="1" applyFont="1" applyFill="1" applyBorder="1" applyAlignment="1" applyProtection="1">
      <alignment horizontal="center" vertical="center"/>
      <protection/>
    </xf>
    <xf numFmtId="165" fontId="5" fillId="2" borderId="36" xfId="0" applyNumberFormat="1" applyFont="1" applyFill="1" applyBorder="1" applyAlignment="1" applyProtection="1">
      <alignment horizontal="center" vertical="center"/>
      <protection/>
    </xf>
    <xf numFmtId="165" fontId="5" fillId="3" borderId="36" xfId="0" applyNumberFormat="1" applyFont="1" applyFill="1" applyBorder="1" applyAlignment="1" applyProtection="1">
      <alignment horizontal="center" vertical="center" wrapText="1"/>
      <protection/>
    </xf>
    <xf numFmtId="165" fontId="5" fillId="3" borderId="40" xfId="0" applyNumberFormat="1" applyFont="1" applyFill="1" applyBorder="1" applyAlignment="1" applyProtection="1">
      <alignment horizontal="center" vertical="center"/>
      <protection/>
    </xf>
    <xf numFmtId="165" fontId="5" fillId="2" borderId="40" xfId="0" applyNumberFormat="1" applyFont="1" applyFill="1" applyBorder="1" applyAlignment="1" applyProtection="1">
      <alignment horizontal="center" vertical="center"/>
      <protection/>
    </xf>
    <xf numFmtId="165" fontId="22" fillId="4" borderId="35" xfId="0" applyNumberFormat="1" applyFont="1" applyFill="1" applyBorder="1" applyAlignment="1" applyProtection="1">
      <alignment horizontal="center" vertical="center"/>
      <protection/>
    </xf>
    <xf numFmtId="165" fontId="22" fillId="4" borderId="36" xfId="0" applyNumberFormat="1" applyFont="1" applyFill="1" applyBorder="1" applyAlignment="1" applyProtection="1">
      <alignment horizontal="center" vertical="center"/>
      <protection/>
    </xf>
    <xf numFmtId="165" fontId="22" fillId="4" borderId="37" xfId="0" applyNumberFormat="1" applyFont="1" applyFill="1" applyBorder="1" applyAlignment="1" applyProtection="1">
      <alignment horizontal="center" vertical="center"/>
      <protection/>
    </xf>
    <xf numFmtId="1" fontId="27" fillId="0" borderId="105" xfId="0" applyNumberFormat="1" applyFont="1" applyFill="1" applyBorder="1" applyAlignment="1" applyProtection="1">
      <alignment horizontal="center" vertical="center"/>
      <protection/>
    </xf>
    <xf numFmtId="1" fontId="27" fillId="0" borderId="106" xfId="0" applyNumberFormat="1" applyFont="1" applyFill="1" applyBorder="1" applyAlignment="1" applyProtection="1">
      <alignment horizontal="center" vertical="center"/>
      <protection/>
    </xf>
    <xf numFmtId="1" fontId="27" fillId="0" borderId="107" xfId="0" applyNumberFormat="1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Border="1" applyAlignment="1" applyProtection="1">
      <alignment horizontal="left" vertical="center" wrapText="1"/>
      <protection/>
    </xf>
    <xf numFmtId="1" fontId="24" fillId="0" borderId="0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Alignment="1" applyProtection="1">
      <alignment/>
      <protection/>
    </xf>
    <xf numFmtId="165" fontId="28" fillId="0" borderId="0" xfId="0" applyNumberFormat="1" applyFont="1" applyFill="1" applyAlignment="1" applyProtection="1">
      <alignment vertical="center"/>
      <protection/>
    </xf>
    <xf numFmtId="49" fontId="20" fillId="6" borderId="31" xfId="0" applyNumberFormat="1" applyFont="1" applyFill="1" applyBorder="1" applyAlignment="1" applyProtection="1">
      <alignment horizontal="center" vertical="center"/>
      <protection locked="0"/>
    </xf>
    <xf numFmtId="49" fontId="20" fillId="6" borderId="32" xfId="0" applyNumberFormat="1" applyFont="1" applyFill="1" applyBorder="1" applyAlignment="1" applyProtection="1">
      <alignment horizontal="center" vertical="center"/>
      <protection locked="0"/>
    </xf>
    <xf numFmtId="1" fontId="20" fillId="6" borderId="32" xfId="0" applyNumberFormat="1" applyFont="1" applyFill="1" applyBorder="1" applyAlignment="1" applyProtection="1">
      <alignment horizontal="center" vertical="center"/>
      <protection locked="0"/>
    </xf>
    <xf numFmtId="49" fontId="20" fillId="6" borderId="41" xfId="0" applyNumberFormat="1" applyFont="1" applyFill="1" applyBorder="1" applyAlignment="1" applyProtection="1">
      <alignment horizontal="center" vertical="center"/>
      <protection locked="0"/>
    </xf>
    <xf numFmtId="1" fontId="4" fillId="6" borderId="108" xfId="0" applyNumberFormat="1" applyFont="1" applyFill="1" applyBorder="1" applyAlignment="1" applyProtection="1">
      <alignment horizontal="center" vertical="center"/>
      <protection locked="0"/>
    </xf>
    <xf numFmtId="1" fontId="4" fillId="6" borderId="1" xfId="0" applyNumberFormat="1" applyFont="1" applyFill="1" applyBorder="1" applyAlignment="1" applyProtection="1">
      <alignment horizontal="center" vertical="center"/>
      <protection locked="0"/>
    </xf>
    <xf numFmtId="1" fontId="4" fillId="6" borderId="34" xfId="0" applyNumberFormat="1" applyFont="1" applyFill="1" applyBorder="1" applyAlignment="1" applyProtection="1">
      <alignment horizontal="center" vertical="center"/>
      <protection locked="0"/>
    </xf>
    <xf numFmtId="1" fontId="4" fillId="6" borderId="109" xfId="0" applyNumberFormat="1" applyFont="1" applyFill="1" applyBorder="1" applyAlignment="1" applyProtection="1">
      <alignment horizontal="center" vertical="center"/>
      <protection/>
    </xf>
    <xf numFmtId="1" fontId="4" fillId="6" borderId="18" xfId="0" applyNumberFormat="1" applyFont="1" applyFill="1" applyBorder="1" applyAlignment="1" applyProtection="1">
      <alignment horizontal="center" vertical="center"/>
      <protection/>
    </xf>
    <xf numFmtId="1" fontId="4" fillId="6" borderId="20" xfId="0" applyNumberFormat="1" applyFont="1" applyFill="1" applyBorder="1" applyAlignment="1" applyProtection="1">
      <alignment horizontal="center" vertical="center"/>
      <protection/>
    </xf>
    <xf numFmtId="1" fontId="4" fillId="6" borderId="109" xfId="0" applyNumberFormat="1" applyFont="1" applyFill="1" applyBorder="1" applyAlignment="1" applyProtection="1">
      <alignment horizontal="center" vertical="center"/>
      <protection locked="0"/>
    </xf>
    <xf numFmtId="1" fontId="4" fillId="6" borderId="18" xfId="0" applyNumberFormat="1" applyFont="1" applyFill="1" applyBorder="1" applyAlignment="1" applyProtection="1">
      <alignment horizontal="center" vertical="center"/>
      <protection locked="0"/>
    </xf>
    <xf numFmtId="1" fontId="4" fillId="6" borderId="20" xfId="0" applyNumberFormat="1" applyFont="1" applyFill="1" applyBorder="1" applyAlignment="1" applyProtection="1">
      <alignment horizontal="center" vertical="center"/>
      <protection locked="0"/>
    </xf>
    <xf numFmtId="1" fontId="4" fillId="6" borderId="108" xfId="0" applyNumberFormat="1" applyFont="1" applyFill="1" applyBorder="1" applyAlignment="1" applyProtection="1">
      <alignment horizontal="center" vertical="center"/>
      <protection/>
    </xf>
    <xf numFmtId="1" fontId="4" fillId="6" borderId="1" xfId="0" applyNumberFormat="1" applyFont="1" applyFill="1" applyBorder="1" applyAlignment="1" applyProtection="1">
      <alignment horizontal="center" vertical="center"/>
      <protection/>
    </xf>
    <xf numFmtId="1" fontId="4" fillId="6" borderId="34" xfId="0" applyNumberFormat="1" applyFont="1" applyFill="1" applyBorder="1" applyAlignment="1" applyProtection="1">
      <alignment horizontal="center" vertical="center"/>
      <protection/>
    </xf>
    <xf numFmtId="1" fontId="8" fillId="4" borderId="110" xfId="0" applyNumberFormat="1" applyFont="1" applyFill="1" applyBorder="1" applyAlignment="1" applyProtection="1">
      <alignment horizontal="center" vertical="center" wrapText="1"/>
      <protection/>
    </xf>
    <xf numFmtId="1" fontId="8" fillId="4" borderId="111" xfId="0" applyNumberFormat="1" applyFont="1" applyFill="1" applyBorder="1" applyAlignment="1" applyProtection="1">
      <alignment horizontal="center" vertical="center" wrapText="1"/>
      <protection/>
    </xf>
    <xf numFmtId="1" fontId="17" fillId="4" borderId="46" xfId="0" applyNumberFormat="1" applyFont="1" applyFill="1" applyBorder="1" applyAlignment="1" applyProtection="1">
      <alignment horizontal="center" vertical="center" wrapText="1"/>
      <protection/>
    </xf>
    <xf numFmtId="1" fontId="17" fillId="4" borderId="112" xfId="0" applyNumberFormat="1" applyFont="1" applyFill="1" applyBorder="1" applyAlignment="1" applyProtection="1">
      <alignment horizontal="center" vertical="center" wrapText="1"/>
      <protection/>
    </xf>
    <xf numFmtId="1" fontId="17" fillId="4" borderId="47" xfId="0" applyNumberFormat="1" applyFont="1" applyFill="1" applyBorder="1" applyAlignment="1" applyProtection="1">
      <alignment horizontal="center" vertical="center" wrapText="1"/>
      <protection/>
    </xf>
    <xf numFmtId="1" fontId="17" fillId="4" borderId="113" xfId="0" applyNumberFormat="1" applyFont="1" applyFill="1" applyBorder="1" applyAlignment="1" applyProtection="1">
      <alignment horizontal="center" vertical="center" wrapText="1"/>
      <protection/>
    </xf>
    <xf numFmtId="1" fontId="17" fillId="4" borderId="111" xfId="0" applyNumberFormat="1" applyFont="1" applyFill="1" applyBorder="1" applyAlignment="1" applyProtection="1">
      <alignment horizontal="center" vertical="center" wrapText="1"/>
      <protection/>
    </xf>
    <xf numFmtId="1" fontId="17" fillId="4" borderId="114" xfId="0" applyNumberFormat="1" applyFont="1" applyFill="1" applyBorder="1" applyAlignment="1" applyProtection="1">
      <alignment horizontal="center" vertical="center" wrapText="1"/>
      <protection/>
    </xf>
    <xf numFmtId="1" fontId="5" fillId="6" borderId="55" xfId="0" applyNumberFormat="1" applyFont="1" applyFill="1" applyBorder="1" applyAlignment="1" applyProtection="1">
      <alignment horizontal="left" vertical="center" wrapText="1"/>
      <protection locked="0"/>
    </xf>
    <xf numFmtId="1" fontId="5" fillId="6" borderId="42" xfId="0" applyNumberFormat="1" applyFont="1" applyFill="1" applyBorder="1" applyAlignment="1" applyProtection="1">
      <alignment horizontal="left" vertical="center" wrapText="1"/>
      <protection locked="0"/>
    </xf>
    <xf numFmtId="1" fontId="5" fillId="6" borderId="93" xfId="0" applyNumberFormat="1" applyFont="1" applyFill="1" applyBorder="1" applyAlignment="1" applyProtection="1">
      <alignment horizontal="left" vertical="center" wrapText="1"/>
      <protection locked="0"/>
    </xf>
    <xf numFmtId="1" fontId="4" fillId="0" borderId="35" xfId="0" applyNumberFormat="1" applyFont="1" applyFill="1" applyBorder="1" applyAlignment="1" applyProtection="1">
      <alignment horizontal="left" vertical="center" wrapText="1"/>
      <protection/>
    </xf>
    <xf numFmtId="1" fontId="4" fillId="0" borderId="36" xfId="0" applyNumberFormat="1" applyFont="1" applyFill="1" applyBorder="1" applyAlignment="1" applyProtection="1">
      <alignment horizontal="left" vertical="center" wrapText="1"/>
      <protection/>
    </xf>
    <xf numFmtId="49" fontId="3" fillId="0" borderId="36" xfId="0" applyNumberFormat="1" applyFont="1" applyFill="1" applyBorder="1" applyAlignment="1" applyProtection="1">
      <alignment horizontal="left" vertical="center" wrapText="1"/>
      <protection locked="0"/>
    </xf>
    <xf numFmtId="1" fontId="8" fillId="0" borderId="115" xfId="0" applyNumberFormat="1" applyFont="1" applyFill="1" applyBorder="1" applyAlignment="1" applyProtection="1">
      <alignment horizontal="right" vertical="center" wrapText="1"/>
      <protection/>
    </xf>
    <xf numFmtId="1" fontId="8" fillId="0" borderId="116" xfId="0" applyNumberFormat="1" applyFont="1" applyFill="1" applyBorder="1" applyAlignment="1" applyProtection="1">
      <alignment horizontal="right" vertical="center" wrapText="1"/>
      <protection/>
    </xf>
    <xf numFmtId="1" fontId="8" fillId="0" borderId="117" xfId="0" applyNumberFormat="1" applyFont="1" applyFill="1" applyBorder="1" applyAlignment="1" applyProtection="1">
      <alignment horizontal="right" vertical="center" wrapText="1"/>
      <protection/>
    </xf>
    <xf numFmtId="1" fontId="8" fillId="0" borderId="118" xfId="0" applyNumberFormat="1" applyFont="1" applyFill="1" applyBorder="1" applyAlignment="1" applyProtection="1">
      <alignment horizontal="right" vertical="center" wrapText="1"/>
      <protection/>
    </xf>
    <xf numFmtId="1" fontId="17" fillId="4" borderId="119" xfId="0" applyNumberFormat="1" applyFont="1" applyFill="1" applyBorder="1" applyAlignment="1" applyProtection="1">
      <alignment horizontal="center" vertical="center" wrapText="1"/>
      <protection/>
    </xf>
    <xf numFmtId="1" fontId="17" fillId="4" borderId="120" xfId="0" applyNumberFormat="1" applyFont="1" applyFill="1" applyBorder="1" applyAlignment="1" applyProtection="1">
      <alignment horizontal="center" vertical="center" wrapText="1"/>
      <protection/>
    </xf>
    <xf numFmtId="1" fontId="17" fillId="4" borderId="121" xfId="0" applyNumberFormat="1" applyFont="1" applyFill="1" applyBorder="1" applyAlignment="1" applyProtection="1">
      <alignment horizontal="center" vertical="center" wrapText="1"/>
      <protection/>
    </xf>
    <xf numFmtId="1" fontId="9" fillId="4" borderId="50" xfId="0" applyNumberFormat="1" applyFont="1" applyFill="1" applyBorder="1" applyAlignment="1" applyProtection="1">
      <alignment horizontal="center" vertical="center" wrapText="1"/>
      <protection/>
    </xf>
    <xf numFmtId="1" fontId="9" fillId="4" borderId="120" xfId="0" applyNumberFormat="1" applyFont="1" applyFill="1" applyBorder="1" applyAlignment="1" applyProtection="1">
      <alignment horizontal="center" vertical="center" wrapText="1"/>
      <protection/>
    </xf>
    <xf numFmtId="1" fontId="17" fillId="4" borderId="122" xfId="0" applyNumberFormat="1" applyFont="1" applyFill="1" applyBorder="1" applyAlignment="1" applyProtection="1">
      <alignment horizontal="center" vertical="center"/>
      <protection/>
    </xf>
    <xf numFmtId="1" fontId="17" fillId="4" borderId="123" xfId="0" applyNumberFormat="1" applyFont="1" applyFill="1" applyBorder="1" applyAlignment="1" applyProtection="1">
      <alignment horizontal="center" vertical="center"/>
      <protection/>
    </xf>
    <xf numFmtId="1" fontId="17" fillId="4" borderId="124" xfId="0" applyNumberFormat="1" applyFont="1" applyFill="1" applyBorder="1" applyAlignment="1" applyProtection="1">
      <alignment horizontal="center" vertical="center"/>
      <protection/>
    </xf>
    <xf numFmtId="1" fontId="14" fillId="4" borderId="46" xfId="0" applyNumberFormat="1" applyFont="1" applyFill="1" applyBorder="1" applyAlignment="1" applyProtection="1">
      <alignment horizontal="center" vertical="center" wrapText="1"/>
      <protection/>
    </xf>
    <xf numFmtId="1" fontId="14" fillId="4" borderId="112" xfId="0" applyNumberFormat="1" applyFont="1" applyFill="1" applyBorder="1" applyAlignment="1" applyProtection="1">
      <alignment horizontal="center" vertical="center" wrapText="1"/>
      <protection/>
    </xf>
    <xf numFmtId="1" fontId="14" fillId="4" borderId="47" xfId="0" applyNumberFormat="1" applyFont="1" applyFill="1" applyBorder="1" applyAlignment="1" applyProtection="1">
      <alignment horizontal="center" vertical="center" wrapText="1"/>
      <protection/>
    </xf>
    <xf numFmtId="1" fontId="14" fillId="4" borderId="113" xfId="0" applyNumberFormat="1" applyFont="1" applyFill="1" applyBorder="1" applyAlignment="1" applyProtection="1">
      <alignment horizontal="center" vertical="center" wrapText="1"/>
      <protection/>
    </xf>
    <xf numFmtId="1" fontId="14" fillId="4" borderId="111" xfId="0" applyNumberFormat="1" applyFont="1" applyFill="1" applyBorder="1" applyAlignment="1" applyProtection="1">
      <alignment horizontal="center" vertical="center" wrapText="1"/>
      <protection/>
    </xf>
    <xf numFmtId="1" fontId="14" fillId="4" borderId="114" xfId="0" applyNumberFormat="1" applyFont="1" applyFill="1" applyBorder="1" applyAlignment="1" applyProtection="1">
      <alignment horizontal="center" vertical="center" wrapText="1"/>
      <protection/>
    </xf>
    <xf numFmtId="1" fontId="4" fillId="0" borderId="55" xfId="0" applyNumberFormat="1" applyFont="1" applyFill="1" applyBorder="1" applyAlignment="1" applyProtection="1">
      <alignment horizontal="left" vertical="center" wrapText="1"/>
      <protection/>
    </xf>
    <xf numFmtId="1" fontId="4" fillId="0" borderId="125" xfId="0" applyNumberFormat="1" applyFont="1" applyFill="1" applyBorder="1" applyAlignment="1" applyProtection="1">
      <alignment horizontal="left" vertical="center" wrapText="1"/>
      <protection/>
    </xf>
    <xf numFmtId="49" fontId="17" fillId="0" borderId="40" xfId="0" applyNumberFormat="1" applyFont="1" applyFill="1" applyBorder="1" applyAlignment="1" applyProtection="1">
      <alignment horizontal="left" vertical="center" wrapText="1"/>
      <protection locked="0"/>
    </xf>
    <xf numFmtId="1" fontId="14" fillId="4" borderId="122" xfId="0" applyNumberFormat="1" applyFont="1" applyFill="1" applyBorder="1" applyAlignment="1" applyProtection="1">
      <alignment horizontal="center" vertical="center"/>
      <protection/>
    </xf>
    <xf numFmtId="1" fontId="14" fillId="4" borderId="123" xfId="0" applyNumberFormat="1" applyFont="1" applyFill="1" applyBorder="1" applyAlignment="1" applyProtection="1">
      <alignment horizontal="center" vertical="center"/>
      <protection/>
    </xf>
    <xf numFmtId="1" fontId="14" fillId="4" borderId="124" xfId="0" applyNumberFormat="1" applyFont="1" applyFill="1" applyBorder="1" applyAlignment="1" applyProtection="1">
      <alignment horizontal="center" vertical="center"/>
      <protection/>
    </xf>
    <xf numFmtId="1" fontId="14" fillId="4" borderId="119" xfId="0" applyNumberFormat="1" applyFont="1" applyFill="1" applyBorder="1" applyAlignment="1" applyProtection="1">
      <alignment horizontal="center" vertical="center" wrapText="1"/>
      <protection/>
    </xf>
    <xf numFmtId="1" fontId="14" fillId="4" borderId="120" xfId="0" applyNumberFormat="1" applyFont="1" applyFill="1" applyBorder="1" applyAlignment="1" applyProtection="1">
      <alignment horizontal="center" vertical="center" wrapText="1"/>
      <protection/>
    </xf>
    <xf numFmtId="1" fontId="14" fillId="4" borderId="121" xfId="0" applyNumberFormat="1" applyFont="1" applyFill="1" applyBorder="1" applyAlignment="1" applyProtection="1">
      <alignment horizontal="center" vertical="center" wrapText="1"/>
      <protection/>
    </xf>
    <xf numFmtId="0" fontId="15" fillId="2" borderId="126" xfId="0" applyFont="1" applyFill="1" applyBorder="1" applyAlignment="1">
      <alignment horizontal="center" vertical="center"/>
    </xf>
    <xf numFmtId="0" fontId="15" fillId="2" borderId="127" xfId="0" applyFont="1" applyFill="1" applyBorder="1" applyAlignment="1">
      <alignment horizontal="center" vertical="center"/>
    </xf>
    <xf numFmtId="0" fontId="15" fillId="3" borderId="126" xfId="0" applyFont="1" applyFill="1" applyBorder="1" applyAlignment="1">
      <alignment horizontal="center" vertical="center"/>
    </xf>
    <xf numFmtId="0" fontId="15" fillId="3" borderId="127" xfId="0" applyFont="1" applyFill="1" applyBorder="1" applyAlignment="1">
      <alignment horizontal="center" vertical="center"/>
    </xf>
    <xf numFmtId="0" fontId="15" fillId="2" borderId="128" xfId="0" applyFont="1" applyFill="1" applyBorder="1" applyAlignment="1">
      <alignment horizontal="center" vertical="center"/>
    </xf>
    <xf numFmtId="0" fontId="15" fillId="3" borderId="128" xfId="0" applyFont="1" applyFill="1" applyBorder="1" applyAlignment="1">
      <alignment horizontal="center" vertical="center"/>
    </xf>
    <xf numFmtId="0" fontId="15" fillId="2" borderId="129" xfId="0" applyFont="1" applyFill="1" applyBorder="1" applyAlignment="1">
      <alignment horizontal="center" vertical="center"/>
    </xf>
    <xf numFmtId="0" fontId="5" fillId="3" borderId="126" xfId="0" applyFont="1" applyFill="1" applyBorder="1" applyAlignment="1">
      <alignment horizontal="center" vertical="center"/>
    </xf>
    <xf numFmtId="49" fontId="18" fillId="6" borderId="22" xfId="0" applyNumberFormat="1" applyFont="1" applyFill="1" applyBorder="1" applyAlignment="1" applyProtection="1">
      <alignment horizontal="center" vertical="center" wrapText="1"/>
      <protection locked="0"/>
    </xf>
    <xf numFmtId="49" fontId="18" fillId="6" borderId="26" xfId="0" applyNumberFormat="1" applyFont="1" applyFill="1" applyBorder="1" applyAlignment="1" applyProtection="1">
      <alignment horizontal="center" vertical="center" wrapText="1"/>
      <protection locked="0"/>
    </xf>
    <xf numFmtId="49" fontId="18" fillId="6" borderId="24" xfId="0" applyNumberFormat="1" applyFont="1" applyFill="1" applyBorder="1" applyAlignment="1" applyProtection="1">
      <alignment horizontal="center" vertical="center" wrapText="1"/>
      <protection locked="0"/>
    </xf>
    <xf numFmtId="49" fontId="18" fillId="6" borderId="28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44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48" xfId="0" applyFont="1" applyBorder="1" applyAlignment="1" applyProtection="1">
      <alignment horizontal="center" vertical="center"/>
      <protection/>
    </xf>
    <xf numFmtId="165" fontId="17" fillId="0" borderId="130" xfId="0" applyNumberFormat="1" applyFont="1" applyFill="1" applyBorder="1" applyAlignment="1" applyProtection="1">
      <alignment horizontal="center" vertical="center" wrapText="1"/>
      <protection/>
    </xf>
    <xf numFmtId="165" fontId="17" fillId="0" borderId="131" xfId="0" applyNumberFormat="1" applyFont="1" applyFill="1" applyBorder="1" applyAlignment="1" applyProtection="1">
      <alignment horizontal="center" vertical="center" wrapText="1"/>
      <protection/>
    </xf>
    <xf numFmtId="165" fontId="17" fillId="0" borderId="56" xfId="0" applyNumberFormat="1" applyFont="1" applyFill="1" applyBorder="1" applyAlignment="1" applyProtection="1">
      <alignment horizontal="center" vertical="center" wrapText="1"/>
      <protection/>
    </xf>
    <xf numFmtId="49" fontId="18" fillId="6" borderId="21" xfId="0" applyNumberFormat="1" applyFont="1" applyFill="1" applyBorder="1" applyAlignment="1" applyProtection="1">
      <alignment horizontal="center" vertical="center" wrapText="1"/>
      <protection locked="0"/>
    </xf>
    <xf numFmtId="49" fontId="18" fillId="6" borderId="25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39" xfId="0" applyNumberFormat="1" applyFont="1" applyFill="1" applyBorder="1" applyAlignment="1" applyProtection="1">
      <alignment horizontal="right" vertical="center" wrapText="1"/>
      <protection/>
    </xf>
    <xf numFmtId="1" fontId="8" fillId="0" borderId="69" xfId="0" applyNumberFormat="1" applyFont="1" applyFill="1" applyBorder="1" applyAlignment="1" applyProtection="1">
      <alignment horizontal="right" vertical="center" wrapText="1"/>
      <protection/>
    </xf>
    <xf numFmtId="1" fontId="1" fillId="0" borderId="55" xfId="0" applyNumberFormat="1" applyFont="1" applyFill="1" applyBorder="1" applyAlignment="1" applyProtection="1">
      <alignment horizontal="left" vertical="center" wrapText="1"/>
      <protection/>
    </xf>
    <xf numFmtId="1" fontId="1" fillId="0" borderId="93" xfId="0" applyNumberFormat="1" applyFont="1" applyFill="1" applyBorder="1" applyAlignment="1" applyProtection="1">
      <alignment horizontal="left" vertical="center" wrapText="1"/>
      <protection/>
    </xf>
    <xf numFmtId="1" fontId="5" fillId="0" borderId="55" xfId="0" applyNumberFormat="1" applyFont="1" applyFill="1" applyBorder="1" applyAlignment="1" applyProtection="1">
      <alignment horizontal="left" vertical="center" wrapText="1"/>
      <protection locked="0"/>
    </xf>
    <xf numFmtId="1" fontId="5" fillId="0" borderId="42" xfId="0" applyNumberFormat="1" applyFont="1" applyFill="1" applyBorder="1" applyAlignment="1" applyProtection="1">
      <alignment horizontal="left" vertical="center" wrapText="1"/>
      <protection locked="0"/>
    </xf>
    <xf numFmtId="1" fontId="5" fillId="0" borderId="93" xfId="0" applyNumberFormat="1" applyFont="1" applyFill="1" applyBorder="1" applyAlignment="1" applyProtection="1">
      <alignment horizontal="left" vertical="center" wrapText="1"/>
      <protection locked="0"/>
    </xf>
    <xf numFmtId="1" fontId="8" fillId="0" borderId="63" xfId="0" applyNumberFormat="1" applyFont="1" applyFill="1" applyBorder="1" applyAlignment="1" applyProtection="1">
      <alignment horizontal="right" vertical="center" wrapText="1"/>
      <protection/>
    </xf>
    <xf numFmtId="165" fontId="24" fillId="0" borderId="132" xfId="0" applyNumberFormat="1" applyFont="1" applyFill="1" applyBorder="1" applyAlignment="1" applyProtection="1">
      <alignment horizontal="center" vertical="center" wrapText="1"/>
      <protection/>
    </xf>
    <xf numFmtId="165" fontId="24" fillId="0" borderId="133" xfId="0" applyNumberFormat="1" applyFont="1" applyFill="1" applyBorder="1" applyAlignment="1" applyProtection="1">
      <alignment horizontal="center" vertical="center" wrapText="1"/>
      <protection/>
    </xf>
    <xf numFmtId="165" fontId="24" fillId="0" borderId="134" xfId="0" applyNumberFormat="1" applyFont="1" applyFill="1" applyBorder="1" applyAlignment="1" applyProtection="1">
      <alignment horizontal="center" vertical="center" wrapText="1"/>
      <protection/>
    </xf>
    <xf numFmtId="49" fontId="25" fillId="0" borderId="94" xfId="0" applyNumberFormat="1" applyFont="1" applyFill="1" applyBorder="1" applyAlignment="1" applyProtection="1">
      <alignment horizontal="left" vertical="center" wrapText="1"/>
      <protection/>
    </xf>
    <xf numFmtId="49" fontId="25" fillId="0" borderId="12" xfId="0" applyNumberFormat="1" applyFont="1" applyFill="1" applyBorder="1" applyAlignment="1" applyProtection="1">
      <alignment horizontal="left" vertical="center" wrapText="1"/>
      <protection/>
    </xf>
    <xf numFmtId="49" fontId="25" fillId="0" borderId="14" xfId="0" applyNumberFormat="1" applyFont="1" applyFill="1" applyBorder="1" applyAlignment="1" applyProtection="1">
      <alignment horizontal="center" vertical="center" wrapText="1"/>
      <protection/>
    </xf>
    <xf numFmtId="49" fontId="25" fillId="0" borderId="3" xfId="0" applyNumberFormat="1" applyFont="1" applyFill="1" applyBorder="1" applyAlignment="1" applyProtection="1">
      <alignment horizontal="center" vertical="center" wrapText="1"/>
      <protection/>
    </xf>
    <xf numFmtId="49" fontId="25" fillId="0" borderId="95" xfId="0" applyNumberFormat="1" applyFont="1" applyFill="1" applyBorder="1" applyAlignment="1" applyProtection="1">
      <alignment horizontal="center" vertical="center" wrapText="1"/>
      <protection/>
    </xf>
    <xf numFmtId="49" fontId="25" fillId="0" borderId="135" xfId="0" applyNumberFormat="1" applyFont="1" applyFill="1" applyBorder="1" applyAlignment="1" applyProtection="1">
      <alignment horizontal="center" vertical="center" wrapText="1"/>
      <protection/>
    </xf>
    <xf numFmtId="49" fontId="18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49" fontId="18" fillId="0" borderId="26" xfId="0" applyNumberFormat="1" applyFont="1" applyFill="1" applyBorder="1" applyAlignment="1" applyProtection="1">
      <alignment horizontal="center" vertical="center" wrapText="1"/>
      <protection hidden="1" locked="0"/>
    </xf>
    <xf numFmtId="49" fontId="18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49" fontId="18" fillId="0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23" fillId="0" borderId="44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23" fillId="0" borderId="48" xfId="0" applyFont="1" applyBorder="1" applyAlignment="1" applyProtection="1">
      <alignment horizontal="center" vertical="center"/>
      <protection hidden="1"/>
    </xf>
    <xf numFmtId="165" fontId="17" fillId="0" borderId="130" xfId="0" applyNumberFormat="1" applyFont="1" applyFill="1" applyBorder="1" applyAlignment="1" applyProtection="1">
      <alignment horizontal="center" vertical="center" wrapText="1"/>
      <protection hidden="1"/>
    </xf>
    <xf numFmtId="165" fontId="17" fillId="0" borderId="131" xfId="0" applyNumberFormat="1" applyFont="1" applyFill="1" applyBorder="1" applyAlignment="1" applyProtection="1">
      <alignment horizontal="center" vertical="center" wrapText="1"/>
      <protection hidden="1"/>
    </xf>
    <xf numFmtId="165" fontId="17" fillId="0" borderId="56" xfId="0" applyNumberFormat="1" applyFont="1" applyFill="1" applyBorder="1" applyAlignment="1" applyProtection="1">
      <alignment horizontal="center" vertical="center" wrapText="1"/>
      <protection hidden="1"/>
    </xf>
    <xf numFmtId="49" fontId="18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18" fillId="0" borderId="25" xfId="0" applyNumberFormat="1" applyFont="1" applyFill="1" applyBorder="1" applyAlignment="1" applyProtection="1">
      <alignment horizontal="center" vertical="center" wrapText="1"/>
      <protection hidden="1" locked="0"/>
    </xf>
    <xf numFmtId="1" fontId="8" fillId="0" borderId="39" xfId="0" applyNumberFormat="1" applyFont="1" applyFill="1" applyBorder="1" applyAlignment="1" applyProtection="1">
      <alignment horizontal="right" vertical="center" wrapText="1"/>
      <protection hidden="1"/>
    </xf>
    <xf numFmtId="1" fontId="8" fillId="0" borderId="69" xfId="0" applyNumberFormat="1" applyFont="1" applyFill="1" applyBorder="1" applyAlignment="1" applyProtection="1">
      <alignment horizontal="right" vertical="center" wrapText="1"/>
      <protection hidden="1"/>
    </xf>
    <xf numFmtId="1" fontId="1" fillId="0" borderId="55" xfId="0" applyNumberFormat="1" applyFont="1" applyFill="1" applyBorder="1" applyAlignment="1" applyProtection="1">
      <alignment horizontal="left" vertical="center" wrapText="1"/>
      <protection hidden="1"/>
    </xf>
    <xf numFmtId="1" fontId="1" fillId="0" borderId="93" xfId="0" applyNumberFormat="1" applyFont="1" applyFill="1" applyBorder="1" applyAlignment="1" applyProtection="1">
      <alignment horizontal="left" vertical="center" wrapText="1"/>
      <protection hidden="1"/>
    </xf>
    <xf numFmtId="1" fontId="5" fillId="0" borderId="55" xfId="0" applyNumberFormat="1" applyFont="1" applyFill="1" applyBorder="1" applyAlignment="1" applyProtection="1">
      <alignment horizontal="left" vertical="center" wrapText="1"/>
      <protection hidden="1"/>
    </xf>
    <xf numFmtId="1" fontId="5" fillId="0" borderId="93" xfId="0" applyNumberFormat="1" applyFont="1" applyFill="1" applyBorder="1" applyAlignment="1" applyProtection="1">
      <alignment horizontal="left" vertical="center" wrapText="1"/>
      <protection hidden="1"/>
    </xf>
    <xf numFmtId="1" fontId="5" fillId="0" borderId="42" xfId="0" applyNumberFormat="1" applyFont="1" applyFill="1" applyBorder="1" applyAlignment="1" applyProtection="1">
      <alignment horizontal="left" vertical="center" wrapText="1"/>
      <protection hidden="1"/>
    </xf>
    <xf numFmtId="1" fontId="8" fillId="0" borderId="63" xfId="0" applyNumberFormat="1" applyFont="1" applyFill="1" applyBorder="1" applyAlignment="1" applyProtection="1">
      <alignment horizontal="right" vertical="center" wrapText="1"/>
      <protection hidden="1"/>
    </xf>
    <xf numFmtId="165" fontId="24" fillId="0" borderId="130" xfId="0" applyNumberFormat="1" applyFont="1" applyFill="1" applyBorder="1" applyAlignment="1" applyProtection="1">
      <alignment horizontal="center" vertical="center" wrapText="1"/>
      <protection hidden="1"/>
    </xf>
    <xf numFmtId="165" fontId="24" fillId="0" borderId="131" xfId="0" applyNumberFormat="1" applyFont="1" applyFill="1" applyBorder="1" applyAlignment="1" applyProtection="1">
      <alignment horizontal="center" vertical="center" wrapText="1"/>
      <protection hidden="1"/>
    </xf>
    <xf numFmtId="165" fontId="24" fillId="0" borderId="56" xfId="0" applyNumberFormat="1" applyFont="1" applyFill="1" applyBorder="1" applyAlignment="1" applyProtection="1">
      <alignment horizontal="center" vertical="center" wrapText="1"/>
      <protection hidden="1"/>
    </xf>
    <xf numFmtId="49" fontId="25" fillId="0" borderId="31" xfId="0" applyNumberFormat="1" applyFont="1" applyFill="1" applyBorder="1" applyAlignment="1" applyProtection="1">
      <alignment horizontal="left" vertical="center" wrapText="1"/>
      <protection hidden="1"/>
    </xf>
    <xf numFmtId="49" fontId="25" fillId="0" borderId="17" xfId="0" applyNumberFormat="1" applyFont="1" applyFill="1" applyBorder="1" applyAlignment="1" applyProtection="1">
      <alignment horizontal="left" vertical="center" wrapText="1"/>
      <protection hidden="1"/>
    </xf>
    <xf numFmtId="49" fontId="25" fillId="0" borderId="19" xfId="0" applyNumberFormat="1" applyFont="1" applyFill="1" applyBorder="1" applyAlignment="1" applyProtection="1">
      <alignment horizontal="left" vertical="center" wrapText="1"/>
      <protection hidden="1"/>
    </xf>
    <xf numFmtId="49" fontId="25" fillId="0" borderId="32" xfId="0" applyNumberFormat="1" applyFont="1" applyFill="1" applyBorder="1" applyAlignment="1" applyProtection="1">
      <alignment horizontal="center" vertical="center" wrapText="1"/>
      <protection hidden="1"/>
    </xf>
    <xf numFmtId="49" fontId="25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25" fillId="0" borderId="34" xfId="0" applyNumberFormat="1" applyFont="1" applyFill="1" applyBorder="1" applyAlignment="1" applyProtection="1">
      <alignment horizontal="center" vertical="center" wrapText="1"/>
      <protection hidden="1"/>
    </xf>
    <xf numFmtId="49" fontId="25" fillId="0" borderId="32" xfId="0" applyNumberFormat="1" applyFont="1" applyFill="1" applyBorder="1" applyAlignment="1" applyProtection="1">
      <alignment horizontal="center" vertical="center" wrapText="1"/>
      <protection hidden="1" locked="0"/>
    </xf>
    <xf numFmtId="49" fontId="25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49" fontId="25" fillId="0" borderId="34" xfId="0" applyNumberFormat="1" applyFont="1" applyFill="1" applyBorder="1" applyAlignment="1" applyProtection="1">
      <alignment horizontal="center" vertical="center" wrapText="1"/>
      <protection hidden="1" locked="0"/>
    </xf>
    <xf numFmtId="49" fontId="25" fillId="0" borderId="33" xfId="0" applyNumberFormat="1" applyFont="1" applyFill="1" applyBorder="1" applyAlignment="1" applyProtection="1">
      <alignment horizontal="center" vertical="center" wrapText="1"/>
      <protection hidden="1" locked="0"/>
    </xf>
    <xf numFmtId="49" fontId="25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25" fillId="0" borderId="20" xfId="0" applyNumberFormat="1" applyFont="1" applyFill="1" applyBorder="1" applyAlignment="1" applyProtection="1">
      <alignment horizontal="center" vertical="center" wrapText="1"/>
      <protection hidden="1" locked="0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9">
    <dxf>
      <fill>
        <patternFill>
          <bgColor rgb="FF00FF00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CC00"/>
        </patternFill>
      </fill>
      <border/>
    </dxf>
    <dxf>
      <font>
        <b/>
        <i/>
        <color auto="1"/>
      </font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  <dxf>
      <font>
        <color rgb="FFFF0000"/>
      </font>
      <border/>
    </dxf>
    <dxf>
      <font>
        <color rgb="FFCCFFFF"/>
      </font>
      <border/>
    </dxf>
    <dxf>
      <font>
        <color rgb="FFFFFFFF"/>
      </font>
      <border/>
    </dxf>
    <dxf>
      <font>
        <color rgb="FFCCFFFF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mlwlfps1\AdT$\ADT%20PROJECTEN\TAAL%20REGISTRATIESYTEEM\beveiligde%20versie\DEFINITIEF%20beveiligd%20ingevuld\t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ets 1"/>
      <sheetName val="toets 2"/>
      <sheetName val="PW 1"/>
      <sheetName val="toets 3"/>
      <sheetName val="toets 4"/>
      <sheetName val="PW 2"/>
      <sheetName val="toets 5"/>
      <sheetName val="toets 6"/>
      <sheetName val="PW 3"/>
      <sheetName val="toets 7"/>
      <sheetName val="toets 8"/>
      <sheetName val="PW 4"/>
      <sheetName val="toets 9"/>
      <sheetName val="toets 10"/>
      <sheetName val="PW 5"/>
      <sheetName val="NORMERING"/>
      <sheetName val="rapportages"/>
    </sheetNames>
    <definedNames>
      <definedName name="scrolllo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A1:FF95"/>
  <sheetViews>
    <sheetView showGridLines="0" zoomScaleSheetLayoutView="50" workbookViewId="0" topLeftCell="A1">
      <selection activeCell="A13" sqref="A13:B13"/>
    </sheetView>
  </sheetViews>
  <sheetFormatPr defaultColWidth="9.00390625" defaultRowHeight="11.25"/>
  <cols>
    <col min="1" max="1" width="3.625" style="205" customWidth="1"/>
    <col min="2" max="2" width="25.625" style="160" customWidth="1"/>
    <col min="3" max="3" width="5.625" style="206" customWidth="1"/>
    <col min="4" max="8" width="5.625" style="160" customWidth="1"/>
    <col min="9" max="9" width="10.625" style="207" customWidth="1"/>
    <col min="10" max="10" width="4.625" style="160" customWidth="1"/>
    <col min="11" max="15" width="4.625" style="209" customWidth="1"/>
    <col min="16" max="16" width="9.00390625" style="158" customWidth="1"/>
    <col min="17" max="162" width="9.00390625" style="159" customWidth="1"/>
    <col min="163" max="16384" width="9.00390625" style="160" customWidth="1"/>
  </cols>
  <sheetData>
    <row r="1" spans="1:162" s="142" customFormat="1" ht="19.5" customHeight="1" thickBot="1">
      <c r="A1" s="373" t="s">
        <v>110</v>
      </c>
      <c r="B1" s="374"/>
      <c r="C1" s="374" t="s">
        <v>5</v>
      </c>
      <c r="D1" s="375"/>
      <c r="E1" s="376" t="s">
        <v>0</v>
      </c>
      <c r="F1" s="377"/>
      <c r="G1" s="378" t="s">
        <v>1</v>
      </c>
      <c r="H1" s="378"/>
      <c r="I1" s="378"/>
      <c r="J1" s="139"/>
      <c r="K1" s="367" t="s">
        <v>103</v>
      </c>
      <c r="L1" s="368"/>
      <c r="M1" s="368"/>
      <c r="N1" s="368"/>
      <c r="O1" s="369"/>
      <c r="P1" s="140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/>
      <c r="ER1" s="141"/>
      <c r="ES1" s="141"/>
      <c r="ET1" s="141"/>
      <c r="EU1" s="141"/>
      <c r="EV1" s="141"/>
      <c r="EW1" s="141"/>
      <c r="EX1" s="141"/>
      <c r="EY1" s="141"/>
      <c r="EZ1" s="141"/>
      <c r="FA1" s="141"/>
      <c r="FB1" s="141"/>
      <c r="FC1" s="141"/>
      <c r="FD1" s="141"/>
      <c r="FE1" s="141"/>
      <c r="FF1" s="141"/>
    </row>
    <row r="2" spans="1:162" s="142" customFormat="1" ht="24.75" customHeight="1" thickBot="1">
      <c r="A2" s="143"/>
      <c r="B2" s="144"/>
      <c r="C2" s="145"/>
      <c r="D2" s="365" t="s">
        <v>102</v>
      </c>
      <c r="E2" s="366"/>
      <c r="F2" s="366"/>
      <c r="G2" s="366"/>
      <c r="H2" s="366"/>
      <c r="I2" s="146"/>
      <c r="J2" s="147"/>
      <c r="K2" s="370"/>
      <c r="L2" s="371"/>
      <c r="M2" s="371"/>
      <c r="N2" s="371"/>
      <c r="O2" s="372"/>
      <c r="P2" s="140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</row>
    <row r="3" spans="1:16" s="141" customFormat="1" ht="15" customHeight="1" thickBot="1">
      <c r="A3" s="381" t="s">
        <v>101</v>
      </c>
      <c r="B3" s="382"/>
      <c r="C3" s="382"/>
      <c r="D3" s="386">
        <f>COUNTA(D6:H6)</f>
        <v>4</v>
      </c>
      <c r="E3" s="387"/>
      <c r="F3" s="387"/>
      <c r="G3" s="387"/>
      <c r="H3" s="387"/>
      <c r="I3" s="148"/>
      <c r="J3" s="149"/>
      <c r="K3" s="383" t="s">
        <v>20</v>
      </c>
      <c r="L3" s="384"/>
      <c r="M3" s="384"/>
      <c r="N3" s="384"/>
      <c r="O3" s="385"/>
      <c r="P3" s="140"/>
    </row>
    <row r="4" spans="1:162" s="142" customFormat="1" ht="15" customHeight="1" thickBot="1">
      <c r="A4" s="381" t="s">
        <v>8</v>
      </c>
      <c r="B4" s="382"/>
      <c r="C4" s="382"/>
      <c r="D4" s="150">
        <v>25</v>
      </c>
      <c r="E4" s="150">
        <v>5</v>
      </c>
      <c r="F4" s="150">
        <v>8</v>
      </c>
      <c r="G4" s="150">
        <v>9</v>
      </c>
      <c r="H4" s="151"/>
      <c r="I4" s="148"/>
      <c r="J4" s="152"/>
      <c r="K4" s="153">
        <f>D4</f>
        <v>25</v>
      </c>
      <c r="L4" s="154">
        <f>E4</f>
        <v>5</v>
      </c>
      <c r="M4" s="154">
        <f>F4</f>
        <v>8</v>
      </c>
      <c r="N4" s="154">
        <f>G4</f>
        <v>9</v>
      </c>
      <c r="O4" s="155"/>
      <c r="P4" s="140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</row>
    <row r="5" spans="1:15" ht="15" customHeight="1" thickBot="1">
      <c r="A5" s="379" t="s">
        <v>7</v>
      </c>
      <c r="B5" s="380"/>
      <c r="C5" s="380"/>
      <c r="D5" s="156">
        <v>1</v>
      </c>
      <c r="E5" s="156">
        <v>0</v>
      </c>
      <c r="F5" s="156">
        <v>0</v>
      </c>
      <c r="G5" s="156">
        <v>0</v>
      </c>
      <c r="H5" s="157"/>
      <c r="I5" s="148"/>
      <c r="J5" s="149"/>
      <c r="K5" s="388"/>
      <c r="L5" s="389"/>
      <c r="M5" s="389"/>
      <c r="N5" s="389"/>
      <c r="O5" s="390"/>
    </row>
    <row r="6" spans="1:15" ht="22.5" customHeight="1" thickBot="1" thickTop="1">
      <c r="A6" s="161"/>
      <c r="B6" s="162" t="s">
        <v>6</v>
      </c>
      <c r="C6" s="163" t="s">
        <v>4</v>
      </c>
      <c r="D6" s="164" t="s">
        <v>28</v>
      </c>
      <c r="E6" s="164" t="s">
        <v>49</v>
      </c>
      <c r="F6" s="164" t="s">
        <v>29</v>
      </c>
      <c r="G6" s="164" t="s">
        <v>30</v>
      </c>
      <c r="H6" s="165"/>
      <c r="I6" s="166" t="s">
        <v>9</v>
      </c>
      <c r="J6" s="167" t="s">
        <v>2</v>
      </c>
      <c r="K6" s="168">
        <v>1</v>
      </c>
      <c r="L6" s="169">
        <v>2</v>
      </c>
      <c r="M6" s="169">
        <v>3</v>
      </c>
      <c r="N6" s="169">
        <v>4</v>
      </c>
      <c r="O6" s="170"/>
    </row>
    <row r="7" spans="1:15" ht="22.5" customHeight="1" thickTop="1">
      <c r="A7" s="171">
        <v>1</v>
      </c>
      <c r="B7" s="210"/>
      <c r="C7" s="172">
        <f aca="true" t="shared" si="0" ref="C7:C40">IF(COUNTBLANK(D7:H7)=5,"",SUM(D7:H7))</f>
      </c>
      <c r="D7" s="213"/>
      <c r="E7" s="353"/>
      <c r="F7" s="353"/>
      <c r="G7" s="353"/>
      <c r="H7" s="356"/>
      <c r="I7" s="173" t="str">
        <f>CONCATENATE(IF(D7&gt;$D$5,"R3  ","V3  "),IF(E7&gt;E$5,"R4  ","V4  "),IF(F7&gt;F$5,"R7  ","V7  "),IF(G7&gt;G$5,"R9  ","V9  "))</f>
        <v>V3  V4  V7  V9  </v>
      </c>
      <c r="J7" s="174">
        <f aca="true" t="shared" si="1" ref="J7:J41">IF(C7="","",AVERAGE(K7:N7))</f>
      </c>
      <c r="K7" s="175">
        <f>IF($C7="","",VLOOKUP(D7,VIJFENTWINTIG,2,TRUE))</f>
      </c>
      <c r="L7" s="176">
        <f>IF($C7="","",VLOOKUP(E7,VIJF,2,TRUE))</f>
      </c>
      <c r="M7" s="176">
        <f>IF($C7="","",VLOOKUP(F7,ACHT,2,TRUE))</f>
      </c>
      <c r="N7" s="176">
        <f>IF($C7="","",VLOOKUP(G7,NEGEN,2,TRUE))</f>
      </c>
      <c r="O7" s="177"/>
    </row>
    <row r="8" spans="1:15" ht="22.5" customHeight="1">
      <c r="A8" s="178">
        <v>2</v>
      </c>
      <c r="B8" s="211"/>
      <c r="C8" s="179">
        <f t="shared" si="0"/>
      </c>
      <c r="D8" s="215"/>
      <c r="E8" s="354"/>
      <c r="F8" s="354"/>
      <c r="G8" s="354"/>
      <c r="H8" s="357"/>
      <c r="I8" s="180" t="str">
        <f aca="true" t="shared" si="2" ref="I8:I41">CONCATENATE(IF(D8&gt;$D$5,"R3  ","V3  "),IF(E8&gt;E$5,"R4  ","V4  "),IF(F8&gt;F$5,"R7  ","V7  "),IF(G8&gt;G$5,"R9  ","V9  "))</f>
        <v>V3  V4  V7  V9  </v>
      </c>
      <c r="J8" s="174">
        <f t="shared" si="1"/>
      </c>
      <c r="K8" s="175">
        <f aca="true" t="shared" si="3" ref="K8:K41">IF($C8="","",VLOOKUP(D8,VIJFENTWINTIG,2,TRUE))</f>
      </c>
      <c r="L8" s="176">
        <f aca="true" t="shared" si="4" ref="L8:L41">IF($C8="","",VLOOKUP(E8,VIJF,2,TRUE))</f>
      </c>
      <c r="M8" s="176">
        <f aca="true" t="shared" si="5" ref="M8:M41">IF($C8="","",VLOOKUP(F8,ACHT,2,TRUE))</f>
      </c>
      <c r="N8" s="176">
        <f aca="true" t="shared" si="6" ref="N8:N41">IF($C8="","",VLOOKUP(G8,NEGEN,2,TRUE))</f>
      </c>
      <c r="O8" s="177"/>
    </row>
    <row r="9" spans="1:15" ht="22.5" customHeight="1">
      <c r="A9" s="178">
        <v>3</v>
      </c>
      <c r="B9" s="211"/>
      <c r="C9" s="179">
        <f t="shared" si="0"/>
      </c>
      <c r="D9" s="215"/>
      <c r="E9" s="354"/>
      <c r="F9" s="354"/>
      <c r="G9" s="354"/>
      <c r="H9" s="357"/>
      <c r="I9" s="180" t="str">
        <f t="shared" si="2"/>
        <v>V3  V4  V7  V9  </v>
      </c>
      <c r="J9" s="174">
        <f t="shared" si="1"/>
      </c>
      <c r="K9" s="175">
        <f t="shared" si="3"/>
      </c>
      <c r="L9" s="176">
        <f t="shared" si="4"/>
      </c>
      <c r="M9" s="176">
        <f t="shared" si="5"/>
      </c>
      <c r="N9" s="176">
        <f t="shared" si="6"/>
      </c>
      <c r="O9" s="177"/>
    </row>
    <row r="10" spans="1:15" ht="22.5" customHeight="1">
      <c r="A10" s="178">
        <v>4</v>
      </c>
      <c r="B10" s="211"/>
      <c r="C10" s="179">
        <f t="shared" si="0"/>
      </c>
      <c r="D10" s="215"/>
      <c r="E10" s="354"/>
      <c r="F10" s="354"/>
      <c r="G10" s="354"/>
      <c r="H10" s="357"/>
      <c r="I10" s="180" t="str">
        <f t="shared" si="2"/>
        <v>V3  V4  V7  V9  </v>
      </c>
      <c r="J10" s="174">
        <f t="shared" si="1"/>
      </c>
      <c r="K10" s="175">
        <f t="shared" si="3"/>
      </c>
      <c r="L10" s="176">
        <f t="shared" si="4"/>
      </c>
      <c r="M10" s="176">
        <f t="shared" si="5"/>
      </c>
      <c r="N10" s="176">
        <f t="shared" si="6"/>
      </c>
      <c r="O10" s="177"/>
    </row>
    <row r="11" spans="1:15" ht="22.5" customHeight="1">
      <c r="A11" s="178">
        <v>5</v>
      </c>
      <c r="B11" s="211"/>
      <c r="C11" s="179">
        <f t="shared" si="0"/>
      </c>
      <c r="D11" s="215"/>
      <c r="E11" s="354"/>
      <c r="F11" s="354"/>
      <c r="G11" s="354"/>
      <c r="H11" s="357"/>
      <c r="I11" s="180" t="str">
        <f t="shared" si="2"/>
        <v>V3  V4  V7  V9  </v>
      </c>
      <c r="J11" s="174">
        <f t="shared" si="1"/>
      </c>
      <c r="K11" s="175">
        <f t="shared" si="3"/>
      </c>
      <c r="L11" s="176">
        <f t="shared" si="4"/>
      </c>
      <c r="M11" s="176">
        <f t="shared" si="5"/>
      </c>
      <c r="N11" s="176">
        <f t="shared" si="6"/>
      </c>
      <c r="O11" s="177"/>
    </row>
    <row r="12" spans="1:162" s="181" customFormat="1" ht="22.5" customHeight="1">
      <c r="A12" s="178">
        <v>6</v>
      </c>
      <c r="B12" s="211"/>
      <c r="C12" s="179">
        <f t="shared" si="0"/>
      </c>
      <c r="D12" s="215"/>
      <c r="E12" s="354"/>
      <c r="F12" s="354"/>
      <c r="G12" s="354"/>
      <c r="H12" s="357"/>
      <c r="I12" s="180" t="str">
        <f t="shared" si="2"/>
        <v>V3  V4  V7  V9  </v>
      </c>
      <c r="J12" s="174">
        <f t="shared" si="1"/>
      </c>
      <c r="K12" s="175">
        <f t="shared" si="3"/>
      </c>
      <c r="L12" s="176">
        <f t="shared" si="4"/>
      </c>
      <c r="M12" s="176">
        <f t="shared" si="5"/>
      </c>
      <c r="N12" s="176">
        <f t="shared" si="6"/>
      </c>
      <c r="O12" s="177"/>
      <c r="P12" s="158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59"/>
      <c r="DS12" s="159"/>
      <c r="DT12" s="159"/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59"/>
      <c r="EF12" s="159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159"/>
      <c r="ES12" s="159"/>
      <c r="ET12" s="159"/>
      <c r="EU12" s="159"/>
      <c r="EV12" s="159"/>
      <c r="EW12" s="159"/>
      <c r="EX12" s="159"/>
      <c r="EY12" s="159"/>
      <c r="EZ12" s="159"/>
      <c r="FA12" s="159"/>
      <c r="FB12" s="159"/>
      <c r="FC12" s="159"/>
      <c r="FD12" s="159"/>
      <c r="FE12" s="159"/>
      <c r="FF12" s="159"/>
    </row>
    <row r="13" spans="1:15" ht="22.5" customHeight="1">
      <c r="A13" s="178">
        <v>7</v>
      </c>
      <c r="B13" s="211"/>
      <c r="C13" s="179">
        <f t="shared" si="0"/>
      </c>
      <c r="D13" s="215"/>
      <c r="E13" s="354"/>
      <c r="F13" s="354"/>
      <c r="G13" s="354"/>
      <c r="H13" s="357"/>
      <c r="I13" s="180" t="str">
        <f t="shared" si="2"/>
        <v>V3  V4  V7  V9  </v>
      </c>
      <c r="J13" s="174">
        <f t="shared" si="1"/>
      </c>
      <c r="K13" s="175">
        <f t="shared" si="3"/>
      </c>
      <c r="L13" s="176">
        <f t="shared" si="4"/>
      </c>
      <c r="M13" s="176">
        <f t="shared" si="5"/>
      </c>
      <c r="N13" s="176">
        <f t="shared" si="6"/>
      </c>
      <c r="O13" s="177"/>
    </row>
    <row r="14" spans="1:15" ht="22.5" customHeight="1">
      <c r="A14" s="178">
        <v>8</v>
      </c>
      <c r="B14" s="211"/>
      <c r="C14" s="179">
        <f t="shared" si="0"/>
      </c>
      <c r="D14" s="215"/>
      <c r="E14" s="354"/>
      <c r="F14" s="354"/>
      <c r="G14" s="354"/>
      <c r="H14" s="357"/>
      <c r="I14" s="180" t="str">
        <f t="shared" si="2"/>
        <v>V3  V4  V7  V9  </v>
      </c>
      <c r="J14" s="174">
        <f t="shared" si="1"/>
      </c>
      <c r="K14" s="175">
        <f t="shared" si="3"/>
      </c>
      <c r="L14" s="176">
        <f t="shared" si="4"/>
      </c>
      <c r="M14" s="176">
        <f t="shared" si="5"/>
      </c>
      <c r="N14" s="176">
        <f t="shared" si="6"/>
      </c>
      <c r="O14" s="177"/>
    </row>
    <row r="15" spans="1:15" ht="22.5" customHeight="1">
      <c r="A15" s="178">
        <v>9</v>
      </c>
      <c r="B15" s="211"/>
      <c r="C15" s="179">
        <f t="shared" si="0"/>
      </c>
      <c r="D15" s="215"/>
      <c r="E15" s="354"/>
      <c r="F15" s="354"/>
      <c r="G15" s="354"/>
      <c r="H15" s="357"/>
      <c r="I15" s="180" t="str">
        <f t="shared" si="2"/>
        <v>V3  V4  V7  V9  </v>
      </c>
      <c r="J15" s="174">
        <f t="shared" si="1"/>
      </c>
      <c r="K15" s="175">
        <f t="shared" si="3"/>
      </c>
      <c r="L15" s="176">
        <f t="shared" si="4"/>
      </c>
      <c r="M15" s="176">
        <f t="shared" si="5"/>
      </c>
      <c r="N15" s="176">
        <f t="shared" si="6"/>
      </c>
      <c r="O15" s="177"/>
    </row>
    <row r="16" spans="1:15" ht="22.5" customHeight="1">
      <c r="A16" s="178">
        <v>10</v>
      </c>
      <c r="B16" s="211"/>
      <c r="C16" s="179">
        <f t="shared" si="0"/>
      </c>
      <c r="D16" s="215"/>
      <c r="E16" s="354"/>
      <c r="F16" s="354"/>
      <c r="G16" s="354"/>
      <c r="H16" s="357"/>
      <c r="I16" s="180" t="str">
        <f t="shared" si="2"/>
        <v>V3  V4  V7  V9  </v>
      </c>
      <c r="J16" s="174">
        <f t="shared" si="1"/>
      </c>
      <c r="K16" s="175">
        <f t="shared" si="3"/>
      </c>
      <c r="L16" s="176">
        <f t="shared" si="4"/>
      </c>
      <c r="M16" s="176">
        <f t="shared" si="5"/>
      </c>
      <c r="N16" s="176">
        <f t="shared" si="6"/>
      </c>
      <c r="O16" s="177"/>
    </row>
    <row r="17" spans="1:162" s="181" customFormat="1" ht="22.5" customHeight="1">
      <c r="A17" s="178">
        <v>11</v>
      </c>
      <c r="B17" s="211"/>
      <c r="C17" s="179">
        <f t="shared" si="0"/>
      </c>
      <c r="D17" s="215"/>
      <c r="E17" s="354"/>
      <c r="F17" s="354"/>
      <c r="G17" s="354"/>
      <c r="H17" s="357"/>
      <c r="I17" s="180" t="str">
        <f t="shared" si="2"/>
        <v>V3  V4  V7  V9  </v>
      </c>
      <c r="J17" s="174">
        <f t="shared" si="1"/>
      </c>
      <c r="K17" s="175">
        <f t="shared" si="3"/>
      </c>
      <c r="L17" s="176">
        <f t="shared" si="4"/>
      </c>
      <c r="M17" s="176">
        <f t="shared" si="5"/>
      </c>
      <c r="N17" s="176">
        <f t="shared" si="6"/>
      </c>
      <c r="O17" s="177"/>
      <c r="P17" s="158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59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59"/>
      <c r="DN17" s="159"/>
      <c r="DO17" s="159"/>
      <c r="DP17" s="159"/>
      <c r="DQ17" s="159"/>
      <c r="DR17" s="159"/>
      <c r="DS17" s="159"/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59"/>
      <c r="EF17" s="159"/>
      <c r="EG17" s="159"/>
      <c r="EH17" s="159"/>
      <c r="EI17" s="159"/>
      <c r="EJ17" s="159"/>
      <c r="EK17" s="159"/>
      <c r="EL17" s="159"/>
      <c r="EM17" s="159"/>
      <c r="EN17" s="159"/>
      <c r="EO17" s="159"/>
      <c r="EP17" s="159"/>
      <c r="EQ17" s="159"/>
      <c r="ER17" s="159"/>
      <c r="ES17" s="159"/>
      <c r="ET17" s="159"/>
      <c r="EU17" s="159"/>
      <c r="EV17" s="159"/>
      <c r="EW17" s="159"/>
      <c r="EX17" s="159"/>
      <c r="EY17" s="159"/>
      <c r="EZ17" s="159"/>
      <c r="FA17" s="159"/>
      <c r="FB17" s="159"/>
      <c r="FC17" s="159"/>
      <c r="FD17" s="159"/>
      <c r="FE17" s="159"/>
      <c r="FF17" s="159"/>
    </row>
    <row r="18" spans="1:15" ht="22.5" customHeight="1">
      <c r="A18" s="178">
        <v>12</v>
      </c>
      <c r="B18" s="211"/>
      <c r="C18" s="179">
        <f t="shared" si="0"/>
      </c>
      <c r="D18" s="215"/>
      <c r="E18" s="354"/>
      <c r="F18" s="354"/>
      <c r="G18" s="354"/>
      <c r="H18" s="357"/>
      <c r="I18" s="180" t="str">
        <f t="shared" si="2"/>
        <v>V3  V4  V7  V9  </v>
      </c>
      <c r="J18" s="174">
        <f t="shared" si="1"/>
      </c>
      <c r="K18" s="175">
        <f t="shared" si="3"/>
      </c>
      <c r="L18" s="176">
        <f t="shared" si="4"/>
      </c>
      <c r="M18" s="176">
        <f t="shared" si="5"/>
      </c>
      <c r="N18" s="176">
        <f t="shared" si="6"/>
      </c>
      <c r="O18" s="177"/>
    </row>
    <row r="19" spans="1:15" ht="22.5" customHeight="1">
      <c r="A19" s="178">
        <v>13</v>
      </c>
      <c r="B19" s="211"/>
      <c r="C19" s="179">
        <f t="shared" si="0"/>
      </c>
      <c r="D19" s="215"/>
      <c r="E19" s="354"/>
      <c r="F19" s="354"/>
      <c r="G19" s="354"/>
      <c r="H19" s="357"/>
      <c r="I19" s="180" t="str">
        <f t="shared" si="2"/>
        <v>V3  V4  V7  V9  </v>
      </c>
      <c r="J19" s="174">
        <f t="shared" si="1"/>
      </c>
      <c r="K19" s="175">
        <f t="shared" si="3"/>
      </c>
      <c r="L19" s="176">
        <f t="shared" si="4"/>
      </c>
      <c r="M19" s="176">
        <f t="shared" si="5"/>
      </c>
      <c r="N19" s="176">
        <f t="shared" si="6"/>
      </c>
      <c r="O19" s="177"/>
    </row>
    <row r="20" spans="1:15" ht="22.5" customHeight="1">
      <c r="A20" s="178">
        <v>14</v>
      </c>
      <c r="B20" s="211"/>
      <c r="C20" s="179">
        <f t="shared" si="0"/>
      </c>
      <c r="D20" s="215"/>
      <c r="E20" s="354"/>
      <c r="F20" s="354"/>
      <c r="G20" s="354"/>
      <c r="H20" s="357"/>
      <c r="I20" s="180" t="str">
        <f t="shared" si="2"/>
        <v>V3  V4  V7  V9  </v>
      </c>
      <c r="J20" s="174">
        <f t="shared" si="1"/>
      </c>
      <c r="K20" s="175">
        <f t="shared" si="3"/>
      </c>
      <c r="L20" s="176">
        <f t="shared" si="4"/>
      </c>
      <c r="M20" s="176">
        <f t="shared" si="5"/>
      </c>
      <c r="N20" s="176">
        <f t="shared" si="6"/>
      </c>
      <c r="O20" s="177"/>
    </row>
    <row r="21" spans="1:162" s="182" customFormat="1" ht="22.5" customHeight="1">
      <c r="A21" s="178">
        <v>15</v>
      </c>
      <c r="B21" s="211"/>
      <c r="C21" s="179">
        <f t="shared" si="0"/>
      </c>
      <c r="D21" s="215"/>
      <c r="E21" s="354"/>
      <c r="F21" s="354"/>
      <c r="G21" s="354"/>
      <c r="H21" s="357"/>
      <c r="I21" s="180" t="str">
        <f t="shared" si="2"/>
        <v>V3  V4  V7  V9  </v>
      </c>
      <c r="J21" s="174">
        <f t="shared" si="1"/>
      </c>
      <c r="K21" s="175">
        <f t="shared" si="3"/>
      </c>
      <c r="L21" s="176">
        <f t="shared" si="4"/>
      </c>
      <c r="M21" s="176">
        <f t="shared" si="5"/>
      </c>
      <c r="N21" s="176">
        <f t="shared" si="6"/>
      </c>
      <c r="O21" s="177"/>
      <c r="P21" s="158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  <c r="DO21" s="159"/>
      <c r="DP21" s="159"/>
      <c r="DQ21" s="159"/>
      <c r="DR21" s="159"/>
      <c r="DS21" s="159"/>
      <c r="DT21" s="159"/>
      <c r="DU21" s="159"/>
      <c r="DV21" s="159"/>
      <c r="DW21" s="159"/>
      <c r="DX21" s="159"/>
      <c r="DY21" s="159"/>
      <c r="DZ21" s="159"/>
      <c r="EA21" s="159"/>
      <c r="EB21" s="159"/>
      <c r="EC21" s="159"/>
      <c r="ED21" s="159"/>
      <c r="EE21" s="159"/>
      <c r="EF21" s="159"/>
      <c r="EG21" s="159"/>
      <c r="EH21" s="159"/>
      <c r="EI21" s="159"/>
      <c r="EJ21" s="159"/>
      <c r="EK21" s="159"/>
      <c r="EL21" s="159"/>
      <c r="EM21" s="159"/>
      <c r="EN21" s="159"/>
      <c r="EO21" s="159"/>
      <c r="EP21" s="159"/>
      <c r="EQ21" s="159"/>
      <c r="ER21" s="159"/>
      <c r="ES21" s="159"/>
      <c r="ET21" s="159"/>
      <c r="EU21" s="159"/>
      <c r="EV21" s="159"/>
      <c r="EW21" s="159"/>
      <c r="EX21" s="159"/>
      <c r="EY21" s="159"/>
      <c r="EZ21" s="159"/>
      <c r="FA21" s="159"/>
      <c r="FB21" s="159"/>
      <c r="FC21" s="159"/>
      <c r="FD21" s="159"/>
      <c r="FE21" s="159"/>
      <c r="FF21" s="159"/>
    </row>
    <row r="22" spans="1:15" ht="22.5" customHeight="1">
      <c r="A22" s="178">
        <v>16</v>
      </c>
      <c r="B22" s="211"/>
      <c r="C22" s="179">
        <f t="shared" si="0"/>
      </c>
      <c r="D22" s="215"/>
      <c r="E22" s="354"/>
      <c r="F22" s="354"/>
      <c r="G22" s="354"/>
      <c r="H22" s="357"/>
      <c r="I22" s="180" t="str">
        <f t="shared" si="2"/>
        <v>V3  V4  V7  V9  </v>
      </c>
      <c r="J22" s="174">
        <f t="shared" si="1"/>
      </c>
      <c r="K22" s="175">
        <f t="shared" si="3"/>
      </c>
      <c r="L22" s="176">
        <f t="shared" si="4"/>
      </c>
      <c r="M22" s="176">
        <f t="shared" si="5"/>
      </c>
      <c r="N22" s="176">
        <f t="shared" si="6"/>
      </c>
      <c r="O22" s="177"/>
    </row>
    <row r="23" spans="1:15" ht="22.5" customHeight="1">
      <c r="A23" s="178">
        <v>17</v>
      </c>
      <c r="B23" s="211"/>
      <c r="C23" s="179">
        <f t="shared" si="0"/>
      </c>
      <c r="D23" s="215"/>
      <c r="E23" s="354"/>
      <c r="F23" s="354"/>
      <c r="G23" s="354"/>
      <c r="H23" s="357"/>
      <c r="I23" s="180" t="str">
        <f t="shared" si="2"/>
        <v>V3  V4  V7  V9  </v>
      </c>
      <c r="J23" s="174">
        <f t="shared" si="1"/>
      </c>
      <c r="K23" s="175">
        <f t="shared" si="3"/>
      </c>
      <c r="L23" s="176">
        <f t="shared" si="4"/>
      </c>
      <c r="M23" s="176">
        <f t="shared" si="5"/>
      </c>
      <c r="N23" s="176">
        <f t="shared" si="6"/>
      </c>
      <c r="O23" s="177"/>
    </row>
    <row r="24" spans="1:15" ht="22.5" customHeight="1">
      <c r="A24" s="178">
        <v>18</v>
      </c>
      <c r="B24" s="211"/>
      <c r="C24" s="179">
        <f t="shared" si="0"/>
      </c>
      <c r="D24" s="215"/>
      <c r="E24" s="354"/>
      <c r="F24" s="354"/>
      <c r="G24" s="354"/>
      <c r="H24" s="357"/>
      <c r="I24" s="180" t="str">
        <f t="shared" si="2"/>
        <v>V3  V4  V7  V9  </v>
      </c>
      <c r="J24" s="174">
        <f t="shared" si="1"/>
      </c>
      <c r="K24" s="175">
        <f t="shared" si="3"/>
      </c>
      <c r="L24" s="176">
        <f t="shared" si="4"/>
      </c>
      <c r="M24" s="176">
        <f t="shared" si="5"/>
      </c>
      <c r="N24" s="176">
        <f t="shared" si="6"/>
      </c>
      <c r="O24" s="177"/>
    </row>
    <row r="25" spans="1:15" ht="22.5" customHeight="1">
      <c r="A25" s="178">
        <v>19</v>
      </c>
      <c r="B25" s="211"/>
      <c r="C25" s="179">
        <f t="shared" si="0"/>
      </c>
      <c r="D25" s="215"/>
      <c r="E25" s="354"/>
      <c r="F25" s="354"/>
      <c r="G25" s="354"/>
      <c r="H25" s="357"/>
      <c r="I25" s="180" t="str">
        <f t="shared" si="2"/>
        <v>V3  V4  V7  V9  </v>
      </c>
      <c r="J25" s="174">
        <f t="shared" si="1"/>
      </c>
      <c r="K25" s="175">
        <f t="shared" si="3"/>
      </c>
      <c r="L25" s="176">
        <f t="shared" si="4"/>
      </c>
      <c r="M25" s="176">
        <f t="shared" si="5"/>
      </c>
      <c r="N25" s="176">
        <f t="shared" si="6"/>
      </c>
      <c r="O25" s="177"/>
    </row>
    <row r="26" spans="1:162" s="182" customFormat="1" ht="22.5" customHeight="1">
      <c r="A26" s="178">
        <v>20</v>
      </c>
      <c r="B26" s="211"/>
      <c r="C26" s="179">
        <f t="shared" si="0"/>
      </c>
      <c r="D26" s="215"/>
      <c r="E26" s="354"/>
      <c r="F26" s="354"/>
      <c r="G26" s="354"/>
      <c r="H26" s="357"/>
      <c r="I26" s="180" t="str">
        <f t="shared" si="2"/>
        <v>V3  V4  V7  V9  </v>
      </c>
      <c r="J26" s="174">
        <f t="shared" si="1"/>
      </c>
      <c r="K26" s="175">
        <f t="shared" si="3"/>
      </c>
      <c r="L26" s="176">
        <f t="shared" si="4"/>
      </c>
      <c r="M26" s="176">
        <f t="shared" si="5"/>
      </c>
      <c r="N26" s="176">
        <f t="shared" si="6"/>
      </c>
      <c r="O26" s="177"/>
      <c r="P26" s="158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59"/>
      <c r="DF26" s="159"/>
      <c r="DG26" s="159"/>
      <c r="DH26" s="159"/>
      <c r="DI26" s="159"/>
      <c r="DJ26" s="159"/>
      <c r="DK26" s="159"/>
      <c r="DL26" s="159"/>
      <c r="DM26" s="159"/>
      <c r="DN26" s="159"/>
      <c r="DO26" s="159"/>
      <c r="DP26" s="159"/>
      <c r="DQ26" s="159"/>
      <c r="DR26" s="159"/>
      <c r="DS26" s="159"/>
      <c r="DT26" s="159"/>
      <c r="DU26" s="159"/>
      <c r="DV26" s="159"/>
      <c r="DW26" s="159"/>
      <c r="DX26" s="159"/>
      <c r="DY26" s="159"/>
      <c r="DZ26" s="159"/>
      <c r="EA26" s="159"/>
      <c r="EB26" s="159"/>
      <c r="EC26" s="159"/>
      <c r="ED26" s="159"/>
      <c r="EE26" s="159"/>
      <c r="EF26" s="159"/>
      <c r="EG26" s="159"/>
      <c r="EH26" s="159"/>
      <c r="EI26" s="159"/>
      <c r="EJ26" s="159"/>
      <c r="EK26" s="159"/>
      <c r="EL26" s="159"/>
      <c r="EM26" s="159"/>
      <c r="EN26" s="159"/>
      <c r="EO26" s="159"/>
      <c r="EP26" s="159"/>
      <c r="EQ26" s="159"/>
      <c r="ER26" s="159"/>
      <c r="ES26" s="159"/>
      <c r="ET26" s="159"/>
      <c r="EU26" s="159"/>
      <c r="EV26" s="159"/>
      <c r="EW26" s="159"/>
      <c r="EX26" s="159"/>
      <c r="EY26" s="159"/>
      <c r="EZ26" s="159"/>
      <c r="FA26" s="159"/>
      <c r="FB26" s="159"/>
      <c r="FC26" s="159"/>
      <c r="FD26" s="159"/>
      <c r="FE26" s="159"/>
      <c r="FF26" s="159"/>
    </row>
    <row r="27" spans="1:15" ht="22.5" customHeight="1">
      <c r="A27" s="178">
        <v>21</v>
      </c>
      <c r="B27" s="211"/>
      <c r="C27" s="179">
        <f t="shared" si="0"/>
      </c>
      <c r="D27" s="215"/>
      <c r="E27" s="354"/>
      <c r="F27" s="354"/>
      <c r="G27" s="354"/>
      <c r="H27" s="357"/>
      <c r="I27" s="180" t="str">
        <f t="shared" si="2"/>
        <v>V3  V4  V7  V9  </v>
      </c>
      <c r="J27" s="174">
        <f t="shared" si="1"/>
      </c>
      <c r="K27" s="175">
        <f t="shared" si="3"/>
      </c>
      <c r="L27" s="176">
        <f t="shared" si="4"/>
      </c>
      <c r="M27" s="176">
        <f t="shared" si="5"/>
      </c>
      <c r="N27" s="176">
        <f t="shared" si="6"/>
      </c>
      <c r="O27" s="177"/>
    </row>
    <row r="28" spans="1:15" ht="22.5" customHeight="1">
      <c r="A28" s="178">
        <v>22</v>
      </c>
      <c r="B28" s="211"/>
      <c r="C28" s="179">
        <f t="shared" si="0"/>
      </c>
      <c r="D28" s="215"/>
      <c r="E28" s="354"/>
      <c r="F28" s="354"/>
      <c r="G28" s="354"/>
      <c r="H28" s="357"/>
      <c r="I28" s="180" t="str">
        <f t="shared" si="2"/>
        <v>V3  V4  V7  V9  </v>
      </c>
      <c r="J28" s="174">
        <f t="shared" si="1"/>
      </c>
      <c r="K28" s="175">
        <f t="shared" si="3"/>
      </c>
      <c r="L28" s="176">
        <f t="shared" si="4"/>
      </c>
      <c r="M28" s="176">
        <f t="shared" si="5"/>
      </c>
      <c r="N28" s="176">
        <f t="shared" si="6"/>
      </c>
      <c r="O28" s="177"/>
    </row>
    <row r="29" spans="1:15" ht="22.5" customHeight="1">
      <c r="A29" s="178">
        <v>23</v>
      </c>
      <c r="B29" s="211"/>
      <c r="C29" s="179">
        <f t="shared" si="0"/>
      </c>
      <c r="D29" s="215"/>
      <c r="E29" s="354"/>
      <c r="F29" s="354"/>
      <c r="G29" s="354"/>
      <c r="H29" s="357"/>
      <c r="I29" s="180" t="str">
        <f t="shared" si="2"/>
        <v>V3  V4  V7  V9  </v>
      </c>
      <c r="J29" s="174">
        <f t="shared" si="1"/>
      </c>
      <c r="K29" s="175">
        <f t="shared" si="3"/>
      </c>
      <c r="L29" s="176">
        <f t="shared" si="4"/>
      </c>
      <c r="M29" s="176">
        <f t="shared" si="5"/>
      </c>
      <c r="N29" s="176">
        <f t="shared" si="6"/>
      </c>
      <c r="O29" s="177"/>
    </row>
    <row r="30" spans="1:15" ht="22.5" customHeight="1">
      <c r="A30" s="178">
        <v>24</v>
      </c>
      <c r="B30" s="211"/>
      <c r="C30" s="179">
        <f t="shared" si="0"/>
      </c>
      <c r="D30" s="215"/>
      <c r="E30" s="354"/>
      <c r="F30" s="354"/>
      <c r="G30" s="354"/>
      <c r="H30" s="357"/>
      <c r="I30" s="180" t="str">
        <f t="shared" si="2"/>
        <v>V3  V4  V7  V9  </v>
      </c>
      <c r="J30" s="174">
        <f t="shared" si="1"/>
      </c>
      <c r="K30" s="175">
        <f t="shared" si="3"/>
      </c>
      <c r="L30" s="176">
        <f t="shared" si="4"/>
      </c>
      <c r="M30" s="176">
        <f t="shared" si="5"/>
      </c>
      <c r="N30" s="176">
        <f t="shared" si="6"/>
      </c>
      <c r="O30" s="177"/>
    </row>
    <row r="31" spans="1:162" s="182" customFormat="1" ht="22.5" customHeight="1">
      <c r="A31" s="178">
        <v>25</v>
      </c>
      <c r="B31" s="211"/>
      <c r="C31" s="179">
        <f t="shared" si="0"/>
      </c>
      <c r="D31" s="215"/>
      <c r="E31" s="354"/>
      <c r="F31" s="354"/>
      <c r="G31" s="354"/>
      <c r="H31" s="357"/>
      <c r="I31" s="180" t="str">
        <f t="shared" si="2"/>
        <v>V3  V4  V7  V9  </v>
      </c>
      <c r="J31" s="174">
        <f t="shared" si="1"/>
      </c>
      <c r="K31" s="175">
        <f t="shared" si="3"/>
      </c>
      <c r="L31" s="176">
        <f t="shared" si="4"/>
      </c>
      <c r="M31" s="176">
        <f t="shared" si="5"/>
      </c>
      <c r="N31" s="176">
        <f t="shared" si="6"/>
      </c>
      <c r="O31" s="177"/>
      <c r="P31" s="158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DH31" s="159"/>
      <c r="DI31" s="159"/>
      <c r="DJ31" s="159"/>
      <c r="DK31" s="159"/>
      <c r="DL31" s="159"/>
      <c r="DM31" s="159"/>
      <c r="DN31" s="159"/>
      <c r="DO31" s="159"/>
      <c r="DP31" s="159"/>
      <c r="DQ31" s="159"/>
      <c r="DR31" s="159"/>
      <c r="DS31" s="159"/>
      <c r="DT31" s="159"/>
      <c r="DU31" s="159"/>
      <c r="DV31" s="159"/>
      <c r="DW31" s="159"/>
      <c r="DX31" s="159"/>
      <c r="DY31" s="159"/>
      <c r="DZ31" s="159"/>
      <c r="EA31" s="159"/>
      <c r="EB31" s="159"/>
      <c r="EC31" s="159"/>
      <c r="ED31" s="159"/>
      <c r="EE31" s="159"/>
      <c r="EF31" s="159"/>
      <c r="EG31" s="159"/>
      <c r="EH31" s="159"/>
      <c r="EI31" s="159"/>
      <c r="EJ31" s="159"/>
      <c r="EK31" s="159"/>
      <c r="EL31" s="159"/>
      <c r="EM31" s="159"/>
      <c r="EN31" s="159"/>
      <c r="EO31" s="159"/>
      <c r="EP31" s="159"/>
      <c r="EQ31" s="159"/>
      <c r="ER31" s="159"/>
      <c r="ES31" s="159"/>
      <c r="ET31" s="159"/>
      <c r="EU31" s="159"/>
      <c r="EV31" s="159"/>
      <c r="EW31" s="159"/>
      <c r="EX31" s="159"/>
      <c r="EY31" s="159"/>
      <c r="EZ31" s="159"/>
      <c r="FA31" s="159"/>
      <c r="FB31" s="159"/>
      <c r="FC31" s="159"/>
      <c r="FD31" s="159"/>
      <c r="FE31" s="159"/>
      <c r="FF31" s="159"/>
    </row>
    <row r="32" spans="1:15" ht="22.5" customHeight="1">
      <c r="A32" s="178">
        <v>26</v>
      </c>
      <c r="B32" s="211"/>
      <c r="C32" s="179">
        <f t="shared" si="0"/>
      </c>
      <c r="D32" s="215"/>
      <c r="E32" s="354"/>
      <c r="F32" s="354"/>
      <c r="G32" s="354"/>
      <c r="H32" s="357"/>
      <c r="I32" s="180" t="str">
        <f t="shared" si="2"/>
        <v>V3  V4  V7  V9  </v>
      </c>
      <c r="J32" s="174">
        <f t="shared" si="1"/>
      </c>
      <c r="K32" s="175">
        <f t="shared" si="3"/>
      </c>
      <c r="L32" s="176">
        <f t="shared" si="4"/>
      </c>
      <c r="M32" s="176">
        <f t="shared" si="5"/>
      </c>
      <c r="N32" s="176">
        <f t="shared" si="6"/>
      </c>
      <c r="O32" s="177"/>
    </row>
    <row r="33" spans="1:15" ht="22.5" customHeight="1">
      <c r="A33" s="178">
        <v>27</v>
      </c>
      <c r="B33" s="211"/>
      <c r="C33" s="179">
        <f t="shared" si="0"/>
      </c>
      <c r="D33" s="215"/>
      <c r="E33" s="354"/>
      <c r="F33" s="354"/>
      <c r="G33" s="354"/>
      <c r="H33" s="357"/>
      <c r="I33" s="180" t="str">
        <f t="shared" si="2"/>
        <v>V3  V4  V7  V9  </v>
      </c>
      <c r="J33" s="174">
        <f t="shared" si="1"/>
      </c>
      <c r="K33" s="175">
        <f t="shared" si="3"/>
      </c>
      <c r="L33" s="176">
        <f t="shared" si="4"/>
      </c>
      <c r="M33" s="176">
        <f t="shared" si="5"/>
      </c>
      <c r="N33" s="176">
        <f t="shared" si="6"/>
      </c>
      <c r="O33" s="177"/>
    </row>
    <row r="34" spans="1:15" ht="22.5" customHeight="1">
      <c r="A34" s="178">
        <v>28</v>
      </c>
      <c r="B34" s="211"/>
      <c r="C34" s="179">
        <f t="shared" si="0"/>
      </c>
      <c r="D34" s="215"/>
      <c r="E34" s="354"/>
      <c r="F34" s="354"/>
      <c r="G34" s="354"/>
      <c r="H34" s="357"/>
      <c r="I34" s="180" t="str">
        <f t="shared" si="2"/>
        <v>V3  V4  V7  V9  </v>
      </c>
      <c r="J34" s="174">
        <f t="shared" si="1"/>
      </c>
      <c r="K34" s="175">
        <f t="shared" si="3"/>
      </c>
      <c r="L34" s="176">
        <f t="shared" si="4"/>
      </c>
      <c r="M34" s="176">
        <f t="shared" si="5"/>
      </c>
      <c r="N34" s="176">
        <f t="shared" si="6"/>
      </c>
      <c r="O34" s="177"/>
    </row>
    <row r="35" spans="1:15" ht="22.5" customHeight="1">
      <c r="A35" s="178">
        <v>29</v>
      </c>
      <c r="B35" s="211"/>
      <c r="C35" s="179">
        <f t="shared" si="0"/>
      </c>
      <c r="D35" s="215"/>
      <c r="E35" s="354"/>
      <c r="F35" s="354"/>
      <c r="G35" s="354"/>
      <c r="H35" s="357"/>
      <c r="I35" s="180" t="str">
        <f t="shared" si="2"/>
        <v>V3  V4  V7  V9  </v>
      </c>
      <c r="J35" s="174">
        <f t="shared" si="1"/>
      </c>
      <c r="K35" s="175">
        <f t="shared" si="3"/>
      </c>
      <c r="L35" s="176">
        <f t="shared" si="4"/>
      </c>
      <c r="M35" s="176">
        <f t="shared" si="5"/>
      </c>
      <c r="N35" s="176">
        <f t="shared" si="6"/>
      </c>
      <c r="O35" s="177"/>
    </row>
    <row r="36" spans="1:162" s="182" customFormat="1" ht="22.5" customHeight="1">
      <c r="A36" s="178">
        <v>30</v>
      </c>
      <c r="B36" s="211"/>
      <c r="C36" s="179">
        <f t="shared" si="0"/>
      </c>
      <c r="D36" s="215"/>
      <c r="E36" s="354"/>
      <c r="F36" s="354"/>
      <c r="G36" s="354"/>
      <c r="H36" s="357"/>
      <c r="I36" s="180" t="str">
        <f t="shared" si="2"/>
        <v>V3  V4  V7  V9  </v>
      </c>
      <c r="J36" s="174">
        <f t="shared" si="1"/>
      </c>
      <c r="K36" s="175">
        <f t="shared" si="3"/>
      </c>
      <c r="L36" s="176">
        <f t="shared" si="4"/>
      </c>
      <c r="M36" s="176">
        <f t="shared" si="5"/>
      </c>
      <c r="N36" s="176">
        <f t="shared" si="6"/>
      </c>
      <c r="O36" s="177"/>
      <c r="P36" s="158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/>
      <c r="DC36" s="159"/>
      <c r="DD36" s="159"/>
      <c r="DE36" s="159"/>
      <c r="DF36" s="159"/>
      <c r="DG36" s="159"/>
      <c r="DH36" s="159"/>
      <c r="DI36" s="159"/>
      <c r="DJ36" s="159"/>
      <c r="DK36" s="159"/>
      <c r="DL36" s="159"/>
      <c r="DM36" s="159"/>
      <c r="DN36" s="159"/>
      <c r="DO36" s="159"/>
      <c r="DP36" s="159"/>
      <c r="DQ36" s="159"/>
      <c r="DR36" s="159"/>
      <c r="DS36" s="159"/>
      <c r="DT36" s="159"/>
      <c r="DU36" s="159"/>
      <c r="DV36" s="159"/>
      <c r="DW36" s="159"/>
      <c r="DX36" s="159"/>
      <c r="DY36" s="159"/>
      <c r="DZ36" s="159"/>
      <c r="EA36" s="159"/>
      <c r="EB36" s="159"/>
      <c r="EC36" s="159"/>
      <c r="ED36" s="159"/>
      <c r="EE36" s="159"/>
      <c r="EF36" s="159"/>
      <c r="EG36" s="159"/>
      <c r="EH36" s="159"/>
      <c r="EI36" s="159"/>
      <c r="EJ36" s="159"/>
      <c r="EK36" s="159"/>
      <c r="EL36" s="159"/>
      <c r="EM36" s="159"/>
      <c r="EN36" s="159"/>
      <c r="EO36" s="159"/>
      <c r="EP36" s="159"/>
      <c r="EQ36" s="159"/>
      <c r="ER36" s="159"/>
      <c r="ES36" s="159"/>
      <c r="ET36" s="159"/>
      <c r="EU36" s="159"/>
      <c r="EV36" s="159"/>
      <c r="EW36" s="159"/>
      <c r="EX36" s="159"/>
      <c r="EY36" s="159"/>
      <c r="EZ36" s="159"/>
      <c r="FA36" s="159"/>
      <c r="FB36" s="159"/>
      <c r="FC36" s="159"/>
      <c r="FD36" s="159"/>
      <c r="FE36" s="159"/>
      <c r="FF36" s="159"/>
    </row>
    <row r="37" spans="1:15" ht="22.5" customHeight="1">
      <c r="A37" s="178">
        <v>31</v>
      </c>
      <c r="B37" s="211"/>
      <c r="C37" s="179">
        <f t="shared" si="0"/>
      </c>
      <c r="D37" s="215"/>
      <c r="E37" s="354"/>
      <c r="F37" s="354"/>
      <c r="G37" s="354"/>
      <c r="H37" s="357"/>
      <c r="I37" s="180" t="str">
        <f t="shared" si="2"/>
        <v>V3  V4  V7  V9  </v>
      </c>
      <c r="J37" s="174">
        <f t="shared" si="1"/>
      </c>
      <c r="K37" s="175">
        <f t="shared" si="3"/>
      </c>
      <c r="L37" s="176">
        <f t="shared" si="4"/>
      </c>
      <c r="M37" s="176">
        <f t="shared" si="5"/>
      </c>
      <c r="N37" s="176">
        <f t="shared" si="6"/>
      </c>
      <c r="O37" s="177"/>
    </row>
    <row r="38" spans="1:15" ht="22.5" customHeight="1">
      <c r="A38" s="178">
        <v>32</v>
      </c>
      <c r="B38" s="211"/>
      <c r="C38" s="179">
        <f t="shared" si="0"/>
      </c>
      <c r="D38" s="215"/>
      <c r="E38" s="354"/>
      <c r="F38" s="354"/>
      <c r="G38" s="354"/>
      <c r="H38" s="357"/>
      <c r="I38" s="180" t="str">
        <f t="shared" si="2"/>
        <v>V3  V4  V7  V9  </v>
      </c>
      <c r="J38" s="174">
        <f t="shared" si="1"/>
      </c>
      <c r="K38" s="175">
        <f t="shared" si="3"/>
      </c>
      <c r="L38" s="176">
        <f t="shared" si="4"/>
      </c>
      <c r="M38" s="176">
        <f t="shared" si="5"/>
      </c>
      <c r="N38" s="176">
        <f t="shared" si="6"/>
      </c>
      <c r="O38" s="177"/>
    </row>
    <row r="39" spans="1:15" ht="22.5" customHeight="1">
      <c r="A39" s="178">
        <v>33</v>
      </c>
      <c r="B39" s="211"/>
      <c r="C39" s="179">
        <f t="shared" si="0"/>
      </c>
      <c r="D39" s="215"/>
      <c r="E39" s="354"/>
      <c r="F39" s="354"/>
      <c r="G39" s="354"/>
      <c r="H39" s="357"/>
      <c r="I39" s="180" t="str">
        <f t="shared" si="2"/>
        <v>V3  V4  V7  V9  </v>
      </c>
      <c r="J39" s="174">
        <f t="shared" si="1"/>
      </c>
      <c r="K39" s="175">
        <f t="shared" si="3"/>
      </c>
      <c r="L39" s="176">
        <f t="shared" si="4"/>
      </c>
      <c r="M39" s="176">
        <f t="shared" si="5"/>
      </c>
      <c r="N39" s="176">
        <f t="shared" si="6"/>
      </c>
      <c r="O39" s="177"/>
    </row>
    <row r="40" spans="1:15" ht="22.5" customHeight="1">
      <c r="A40" s="178">
        <v>34</v>
      </c>
      <c r="B40" s="211"/>
      <c r="C40" s="179">
        <f t="shared" si="0"/>
      </c>
      <c r="D40" s="215"/>
      <c r="E40" s="354"/>
      <c r="F40" s="354"/>
      <c r="G40" s="354"/>
      <c r="H40" s="357"/>
      <c r="I40" s="180" t="str">
        <f t="shared" si="2"/>
        <v>V3  V4  V7  V9  </v>
      </c>
      <c r="J40" s="174">
        <f t="shared" si="1"/>
      </c>
      <c r="K40" s="175">
        <f t="shared" si="3"/>
      </c>
      <c r="L40" s="176">
        <f t="shared" si="4"/>
      </c>
      <c r="M40" s="176">
        <f t="shared" si="5"/>
      </c>
      <c r="N40" s="176">
        <f t="shared" si="6"/>
      </c>
      <c r="O40" s="177"/>
    </row>
    <row r="41" spans="1:15" ht="22.5" customHeight="1" thickBot="1">
      <c r="A41" s="183">
        <v>35</v>
      </c>
      <c r="B41" s="212"/>
      <c r="C41" s="184">
        <f>IF(COUNTBLANK(D41:H41)=5,"",SUM(D41:H41))</f>
      </c>
      <c r="D41" s="217"/>
      <c r="E41" s="355"/>
      <c r="F41" s="355"/>
      <c r="G41" s="355"/>
      <c r="H41" s="358"/>
      <c r="I41" s="185" t="str">
        <f t="shared" si="2"/>
        <v>V3  V4  V7  V9  </v>
      </c>
      <c r="J41" s="186">
        <f t="shared" si="1"/>
      </c>
      <c r="K41" s="187">
        <f t="shared" si="3"/>
      </c>
      <c r="L41" s="188">
        <f t="shared" si="4"/>
      </c>
      <c r="M41" s="188">
        <f t="shared" si="5"/>
      </c>
      <c r="N41" s="188">
        <f t="shared" si="6"/>
      </c>
      <c r="O41" s="189"/>
    </row>
    <row r="42" spans="1:15" ht="22.5" customHeight="1" thickBot="1">
      <c r="A42" s="190"/>
      <c r="B42" s="191" t="s">
        <v>3</v>
      </c>
      <c r="C42" s="192">
        <f aca="true" t="shared" si="7" ref="C42:H42">IF(COUNTBLANK(C7:C41)&gt;34,"",AVERAGE(C7:C41))</f>
      </c>
      <c r="D42" s="193">
        <f t="shared" si="7"/>
      </c>
      <c r="E42" s="194">
        <f t="shared" si="7"/>
      </c>
      <c r="F42" s="194">
        <f t="shared" si="7"/>
      </c>
      <c r="G42" s="194">
        <f t="shared" si="7"/>
      </c>
      <c r="H42" s="195">
        <f t="shared" si="7"/>
      </c>
      <c r="I42" s="196"/>
      <c r="J42" s="186">
        <f aca="true" t="shared" si="8" ref="J42:O42">IF(COUNTBLANK(J7:J41)&gt;34,"",AVERAGE(J7:J41))</f>
      </c>
      <c r="K42" s="197">
        <f t="shared" si="8"/>
      </c>
      <c r="L42" s="198">
        <f t="shared" si="8"/>
      </c>
      <c r="M42" s="198">
        <f t="shared" si="8"/>
      </c>
      <c r="N42" s="198">
        <f t="shared" si="8"/>
      </c>
      <c r="O42" s="199">
        <f t="shared" si="8"/>
      </c>
    </row>
    <row r="43" spans="1:162" s="204" customFormat="1" ht="22.5" customHeight="1">
      <c r="A43" s="200">
        <f>COUNTBLANK(C$7:C$41)</f>
        <v>35</v>
      </c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2"/>
      <c r="M43" s="202"/>
      <c r="N43" s="202"/>
      <c r="O43" s="202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203"/>
      <c r="BI43" s="203"/>
      <c r="BJ43" s="203"/>
      <c r="BK43" s="203"/>
      <c r="BL43" s="203"/>
      <c r="BM43" s="203"/>
      <c r="BN43" s="203"/>
      <c r="BO43" s="203"/>
      <c r="BP43" s="203"/>
      <c r="BQ43" s="203"/>
      <c r="BR43" s="203"/>
      <c r="BS43" s="203"/>
      <c r="BT43" s="203"/>
      <c r="BU43" s="203"/>
      <c r="BV43" s="203"/>
      <c r="BW43" s="203"/>
      <c r="BX43" s="203"/>
      <c r="BY43" s="203"/>
      <c r="BZ43" s="203"/>
      <c r="CA43" s="203"/>
      <c r="CB43" s="203"/>
      <c r="CC43" s="203"/>
      <c r="CD43" s="203"/>
      <c r="CE43" s="203"/>
      <c r="CF43" s="203"/>
      <c r="CG43" s="203"/>
      <c r="CH43" s="203"/>
      <c r="CI43" s="203"/>
      <c r="CJ43" s="203"/>
      <c r="CK43" s="203"/>
      <c r="CL43" s="203"/>
      <c r="CM43" s="203"/>
      <c r="CN43" s="203"/>
      <c r="CO43" s="203"/>
      <c r="CP43" s="203"/>
      <c r="CQ43" s="203"/>
      <c r="CR43" s="203"/>
      <c r="CS43" s="203"/>
      <c r="CT43" s="203"/>
      <c r="CU43" s="203"/>
      <c r="CV43" s="203"/>
      <c r="CW43" s="203"/>
      <c r="CX43" s="203"/>
      <c r="CY43" s="203"/>
      <c r="CZ43" s="203"/>
      <c r="DA43" s="203"/>
      <c r="DB43" s="203"/>
      <c r="DC43" s="203"/>
      <c r="DD43" s="203"/>
      <c r="DE43" s="203"/>
      <c r="DF43" s="203"/>
      <c r="DG43" s="203"/>
      <c r="DH43" s="203"/>
      <c r="DI43" s="203"/>
      <c r="DJ43" s="203"/>
      <c r="DK43" s="203"/>
      <c r="DL43" s="203"/>
      <c r="DM43" s="203"/>
      <c r="DN43" s="203"/>
      <c r="DO43" s="203"/>
      <c r="DP43" s="203"/>
      <c r="DQ43" s="203"/>
      <c r="DR43" s="203"/>
      <c r="DS43" s="203"/>
      <c r="DT43" s="203"/>
      <c r="DU43" s="203"/>
      <c r="DV43" s="203"/>
      <c r="DW43" s="203"/>
      <c r="DX43" s="203"/>
      <c r="DY43" s="203"/>
      <c r="DZ43" s="203"/>
      <c r="EA43" s="203"/>
      <c r="EB43" s="203"/>
      <c r="EC43" s="203"/>
      <c r="ED43" s="203"/>
      <c r="EE43" s="203"/>
      <c r="EF43" s="203"/>
      <c r="EG43" s="203"/>
      <c r="EH43" s="203"/>
      <c r="EI43" s="203"/>
      <c r="EJ43" s="203"/>
      <c r="EK43" s="203"/>
      <c r="EL43" s="203"/>
      <c r="EM43" s="203"/>
      <c r="EN43" s="203"/>
      <c r="EO43" s="203"/>
      <c r="EP43" s="203"/>
      <c r="EQ43" s="203"/>
      <c r="ER43" s="203"/>
      <c r="ES43" s="203"/>
      <c r="ET43" s="203"/>
      <c r="EU43" s="203"/>
      <c r="EV43" s="203"/>
      <c r="EW43" s="203"/>
      <c r="EX43" s="203"/>
      <c r="EY43" s="203"/>
      <c r="EZ43" s="203"/>
      <c r="FA43" s="203"/>
      <c r="FB43" s="203"/>
      <c r="FC43" s="203"/>
      <c r="FD43" s="203"/>
      <c r="FE43" s="203"/>
      <c r="FF43" s="203"/>
    </row>
    <row r="44" spans="11:16" ht="11.25">
      <c r="K44" s="208"/>
      <c r="L44" s="208"/>
      <c r="M44" s="208"/>
      <c r="N44" s="208"/>
      <c r="O44" s="208"/>
      <c r="P44" s="159"/>
    </row>
    <row r="45" spans="11:16" ht="11.25">
      <c r="K45" s="208"/>
      <c r="L45" s="208"/>
      <c r="M45" s="208"/>
      <c r="N45" s="208"/>
      <c r="O45" s="208"/>
      <c r="P45" s="159"/>
    </row>
    <row r="46" spans="11:16" ht="11.25">
      <c r="K46" s="208"/>
      <c r="L46" s="208"/>
      <c r="M46" s="208"/>
      <c r="N46" s="208"/>
      <c r="O46" s="208"/>
      <c r="P46" s="159"/>
    </row>
    <row r="47" spans="11:16" ht="11.25">
      <c r="K47" s="208"/>
      <c r="L47" s="208"/>
      <c r="M47" s="208"/>
      <c r="N47" s="208"/>
      <c r="O47" s="208"/>
      <c r="P47" s="159"/>
    </row>
    <row r="48" spans="11:16" ht="11.25">
      <c r="K48" s="208"/>
      <c r="L48" s="208"/>
      <c r="M48" s="208"/>
      <c r="N48" s="208"/>
      <c r="O48" s="208"/>
      <c r="P48" s="159"/>
    </row>
    <row r="49" spans="3:16" ht="11.25">
      <c r="C49" s="206">
        <f>IF(COUNTBLANK(C14:C48)&gt;34,"",AVERAGE(C14:C48))</f>
      </c>
      <c r="K49" s="208"/>
      <c r="L49" s="208"/>
      <c r="M49" s="208"/>
      <c r="N49" s="208"/>
      <c r="O49" s="208"/>
      <c r="P49" s="159"/>
    </row>
    <row r="50" spans="11:16" ht="11.25">
      <c r="K50" s="208"/>
      <c r="L50" s="208"/>
      <c r="M50" s="208"/>
      <c r="N50" s="208"/>
      <c r="O50" s="208"/>
      <c r="P50" s="159"/>
    </row>
    <row r="51" spans="11:16" ht="11.25">
      <c r="K51" s="208"/>
      <c r="L51" s="208"/>
      <c r="M51" s="208"/>
      <c r="N51" s="208"/>
      <c r="O51" s="208"/>
      <c r="P51" s="159"/>
    </row>
    <row r="52" spans="11:16" ht="11.25">
      <c r="K52" s="208"/>
      <c r="L52" s="208"/>
      <c r="M52" s="208"/>
      <c r="N52" s="208"/>
      <c r="O52" s="208"/>
      <c r="P52" s="159"/>
    </row>
    <row r="53" spans="11:16" ht="11.25">
      <c r="K53" s="208"/>
      <c r="L53" s="208"/>
      <c r="M53" s="208"/>
      <c r="N53" s="208"/>
      <c r="O53" s="208"/>
      <c r="P53" s="159"/>
    </row>
    <row r="54" spans="11:15" ht="11.25">
      <c r="K54" s="208"/>
      <c r="L54" s="208"/>
      <c r="M54" s="208"/>
      <c r="N54" s="208"/>
      <c r="O54" s="208"/>
    </row>
    <row r="55" spans="11:15" ht="11.25">
      <c r="K55" s="208"/>
      <c r="L55" s="208"/>
      <c r="M55" s="208"/>
      <c r="N55" s="208"/>
      <c r="O55" s="208"/>
    </row>
    <row r="56" spans="11:15" ht="11.25">
      <c r="K56" s="208"/>
      <c r="L56" s="208"/>
      <c r="M56" s="208"/>
      <c r="N56" s="208"/>
      <c r="O56" s="208"/>
    </row>
    <row r="57" spans="11:15" ht="11.25">
      <c r="K57" s="208"/>
      <c r="L57" s="208"/>
      <c r="M57" s="208"/>
      <c r="N57" s="208"/>
      <c r="O57" s="208"/>
    </row>
    <row r="58" spans="11:15" ht="11.25">
      <c r="K58" s="208"/>
      <c r="L58" s="208"/>
      <c r="M58" s="208"/>
      <c r="N58" s="208"/>
      <c r="O58" s="208"/>
    </row>
    <row r="59" spans="11:15" ht="11.25">
      <c r="K59" s="208"/>
      <c r="L59" s="208"/>
      <c r="M59" s="208"/>
      <c r="N59" s="208"/>
      <c r="O59" s="208"/>
    </row>
    <row r="60" spans="11:15" ht="11.25">
      <c r="K60" s="208"/>
      <c r="L60" s="208"/>
      <c r="M60" s="208"/>
      <c r="N60" s="208"/>
      <c r="O60" s="208"/>
    </row>
    <row r="61" spans="11:15" ht="11.25">
      <c r="K61" s="208"/>
      <c r="L61" s="208"/>
      <c r="M61" s="208"/>
      <c r="N61" s="208"/>
      <c r="O61" s="208"/>
    </row>
    <row r="62" spans="11:15" ht="11.25">
      <c r="K62" s="208"/>
      <c r="L62" s="208"/>
      <c r="M62" s="208"/>
      <c r="N62" s="208"/>
      <c r="O62" s="208"/>
    </row>
    <row r="63" spans="11:15" ht="11.25">
      <c r="K63" s="208"/>
      <c r="L63" s="208"/>
      <c r="M63" s="208"/>
      <c r="N63" s="208"/>
      <c r="O63" s="208"/>
    </row>
    <row r="64" spans="11:15" ht="11.25">
      <c r="K64" s="208"/>
      <c r="L64" s="208"/>
      <c r="M64" s="208"/>
      <c r="N64" s="208"/>
      <c r="O64" s="208"/>
    </row>
    <row r="65" spans="11:15" ht="11.25">
      <c r="K65" s="208"/>
      <c r="L65" s="208"/>
      <c r="M65" s="208"/>
      <c r="N65" s="208"/>
      <c r="O65" s="208"/>
    </row>
    <row r="66" spans="11:15" ht="11.25">
      <c r="K66" s="208"/>
      <c r="L66" s="208"/>
      <c r="M66" s="208"/>
      <c r="N66" s="208"/>
      <c r="O66" s="208"/>
    </row>
    <row r="67" spans="11:15" ht="11.25">
      <c r="K67" s="208"/>
      <c r="L67" s="208"/>
      <c r="M67" s="208"/>
      <c r="N67" s="208"/>
      <c r="O67" s="208"/>
    </row>
    <row r="68" spans="11:15" ht="11.25">
      <c r="K68" s="208"/>
      <c r="L68" s="208"/>
      <c r="M68" s="208"/>
      <c r="N68" s="208"/>
      <c r="O68" s="208"/>
    </row>
    <row r="69" spans="11:15" ht="11.25">
      <c r="K69" s="208"/>
      <c r="L69" s="208"/>
      <c r="M69" s="208"/>
      <c r="N69" s="208"/>
      <c r="O69" s="208"/>
    </row>
    <row r="70" spans="11:15" ht="11.25">
      <c r="K70" s="208"/>
      <c r="L70" s="208"/>
      <c r="M70" s="208"/>
      <c r="N70" s="208"/>
      <c r="O70" s="208"/>
    </row>
    <row r="71" spans="11:15" ht="11.25">
      <c r="K71" s="208"/>
      <c r="L71" s="208"/>
      <c r="M71" s="208"/>
      <c r="N71" s="208"/>
      <c r="O71" s="208"/>
    </row>
    <row r="72" spans="11:15" ht="11.25">
      <c r="K72" s="208"/>
      <c r="L72" s="208"/>
      <c r="M72" s="208"/>
      <c r="N72" s="208"/>
      <c r="O72" s="208"/>
    </row>
    <row r="73" spans="11:15" ht="11.25">
      <c r="K73" s="208"/>
      <c r="L73" s="208"/>
      <c r="M73" s="208"/>
      <c r="N73" s="208"/>
      <c r="O73" s="208"/>
    </row>
    <row r="74" spans="11:15" ht="11.25">
      <c r="K74" s="208"/>
      <c r="L74" s="208"/>
      <c r="M74" s="208"/>
      <c r="N74" s="208"/>
      <c r="O74" s="208"/>
    </row>
    <row r="75" spans="11:15" ht="11.25">
      <c r="K75" s="208"/>
      <c r="L75" s="208"/>
      <c r="M75" s="208"/>
      <c r="N75" s="208"/>
      <c r="O75" s="208"/>
    </row>
    <row r="76" spans="11:15" ht="11.25">
      <c r="K76" s="208"/>
      <c r="L76" s="208"/>
      <c r="M76" s="208"/>
      <c r="N76" s="208"/>
      <c r="O76" s="208"/>
    </row>
    <row r="77" spans="11:15" ht="11.25">
      <c r="K77" s="208"/>
      <c r="L77" s="208"/>
      <c r="M77" s="208"/>
      <c r="N77" s="208"/>
      <c r="O77" s="208"/>
    </row>
    <row r="78" spans="11:15" ht="11.25">
      <c r="K78" s="208"/>
      <c r="L78" s="208"/>
      <c r="M78" s="208"/>
      <c r="N78" s="208"/>
      <c r="O78" s="208"/>
    </row>
    <row r="79" spans="11:15" ht="11.25">
      <c r="K79" s="208"/>
      <c r="L79" s="208"/>
      <c r="M79" s="208"/>
      <c r="N79" s="208"/>
      <c r="O79" s="208"/>
    </row>
    <row r="80" spans="11:15" ht="11.25">
      <c r="K80" s="208"/>
      <c r="L80" s="208"/>
      <c r="M80" s="208"/>
      <c r="N80" s="208"/>
      <c r="O80" s="208"/>
    </row>
    <row r="81" spans="11:15" ht="11.25">
      <c r="K81" s="208"/>
      <c r="L81" s="208"/>
      <c r="M81" s="208"/>
      <c r="N81" s="208"/>
      <c r="O81" s="208"/>
    </row>
    <row r="82" spans="11:15" ht="11.25">
      <c r="K82" s="208"/>
      <c r="L82" s="208"/>
      <c r="M82" s="208"/>
      <c r="N82" s="208"/>
      <c r="O82" s="208"/>
    </row>
    <row r="83" spans="11:15" ht="11.25">
      <c r="K83" s="208"/>
      <c r="L83" s="208"/>
      <c r="M83" s="208"/>
      <c r="N83" s="208"/>
      <c r="O83" s="208"/>
    </row>
    <row r="84" spans="11:15" ht="11.25">
      <c r="K84" s="208"/>
      <c r="L84" s="208"/>
      <c r="M84" s="208"/>
      <c r="N84" s="208"/>
      <c r="O84" s="208"/>
    </row>
    <row r="85" spans="11:15" ht="11.25">
      <c r="K85" s="208"/>
      <c r="L85" s="208"/>
      <c r="M85" s="208"/>
      <c r="N85" s="208"/>
      <c r="O85" s="208"/>
    </row>
    <row r="86" spans="11:15" ht="11.25">
      <c r="K86" s="208"/>
      <c r="L86" s="208"/>
      <c r="M86" s="208"/>
      <c r="N86" s="208"/>
      <c r="O86" s="208"/>
    </row>
    <row r="87" spans="11:15" ht="11.25">
      <c r="K87" s="208"/>
      <c r="L87" s="208"/>
      <c r="M87" s="208"/>
      <c r="N87" s="208"/>
      <c r="O87" s="208"/>
    </row>
    <row r="88" spans="11:15" ht="11.25">
      <c r="K88" s="208"/>
      <c r="L88" s="208"/>
      <c r="M88" s="208"/>
      <c r="N88" s="208"/>
      <c r="O88" s="208"/>
    </row>
    <row r="89" spans="11:15" ht="11.25">
      <c r="K89" s="208"/>
      <c r="L89" s="208"/>
      <c r="M89" s="208"/>
      <c r="N89" s="208"/>
      <c r="O89" s="208"/>
    </row>
    <row r="90" spans="11:15" ht="11.25">
      <c r="K90" s="208"/>
      <c r="L90" s="208"/>
      <c r="M90" s="208"/>
      <c r="N90" s="208"/>
      <c r="O90" s="208"/>
    </row>
    <row r="91" spans="11:15" ht="11.25">
      <c r="K91" s="208"/>
      <c r="L91" s="208"/>
      <c r="M91" s="208"/>
      <c r="N91" s="208"/>
      <c r="O91" s="208"/>
    </row>
    <row r="92" spans="11:15" ht="11.25">
      <c r="K92" s="208"/>
      <c r="L92" s="208"/>
      <c r="M92" s="208"/>
      <c r="N92" s="208"/>
      <c r="O92" s="208"/>
    </row>
    <row r="93" spans="11:15" ht="11.25">
      <c r="K93" s="208"/>
      <c r="L93" s="208"/>
      <c r="M93" s="208"/>
      <c r="N93" s="208"/>
      <c r="O93" s="208"/>
    </row>
    <row r="94" spans="11:15" ht="11.25">
      <c r="K94" s="208"/>
      <c r="L94" s="208"/>
      <c r="M94" s="208"/>
      <c r="N94" s="208"/>
      <c r="O94" s="208"/>
    </row>
    <row r="95" spans="11:15" ht="11.25">
      <c r="K95" s="208"/>
      <c r="L95" s="208"/>
      <c r="M95" s="208"/>
      <c r="N95" s="208"/>
      <c r="O95" s="208"/>
    </row>
  </sheetData>
  <sheetProtection sheet="1" objects="1" scenarios="1"/>
  <mergeCells count="12">
    <mergeCell ref="A5:C5"/>
    <mergeCell ref="A4:C4"/>
    <mergeCell ref="K3:O3"/>
    <mergeCell ref="A3:C3"/>
    <mergeCell ref="D3:H3"/>
    <mergeCell ref="K5:O5"/>
    <mergeCell ref="D2:H2"/>
    <mergeCell ref="K1:O2"/>
    <mergeCell ref="A1:B1"/>
    <mergeCell ref="C1:D1"/>
    <mergeCell ref="E1:F1"/>
    <mergeCell ref="G1:I1"/>
  </mergeCells>
  <conditionalFormatting sqref="J7:J41">
    <cfRule type="cellIs" priority="1" dxfId="0" operator="between" stopIfTrue="1">
      <formula>8</formula>
      <formula>10</formula>
    </cfRule>
    <cfRule type="cellIs" priority="2" dxfId="1" operator="between" stopIfTrue="1">
      <formula>6</formula>
      <formula>7.9</formula>
    </cfRule>
    <cfRule type="cellIs" priority="3" dxfId="2" operator="lessThan" stopIfTrue="1">
      <formula>6</formula>
    </cfRule>
  </conditionalFormatting>
  <conditionalFormatting sqref="D7:H41">
    <cfRule type="cellIs" priority="4" dxfId="3" operator="between" stopIfTrue="1">
      <formula>D$5+1</formula>
      <formula>D$4+1</formula>
    </cfRule>
  </conditionalFormatting>
  <conditionalFormatting sqref="G1">
    <cfRule type="cellIs" priority="5" dxfId="4" operator="equal" stopIfTrue="1">
      <formula>"(klik hier en vul in)"</formula>
    </cfRule>
  </conditionalFormatting>
  <conditionalFormatting sqref="C7:C41">
    <cfRule type="cellIs" priority="6" dxfId="5" operator="notEqual" stopIfTrue="1">
      <formula>SUM(D7:H7)</formula>
    </cfRule>
  </conditionalFormatting>
  <conditionalFormatting sqref="K7:O41">
    <cfRule type="expression" priority="7" dxfId="6" stopIfTrue="1">
      <formula>$C7=""</formula>
    </cfRule>
  </conditionalFormatting>
  <conditionalFormatting sqref="I7:I41">
    <cfRule type="expression" priority="8" dxfId="7" stopIfTrue="1">
      <formula>C7=""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6" r:id="rId3"/>
  <headerFooter alignWithMargins="0">
    <oddFooter>&amp;L&amp;8© 2008 - Malmberg, Den Bosch&amp;R&amp;8AdT / &amp;D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7">
    <pageSetUpPr fitToPage="1"/>
  </sheetPr>
  <dimension ref="A1:FF95"/>
  <sheetViews>
    <sheetView showGridLines="0" zoomScaleSheetLayoutView="50" workbookViewId="0" topLeftCell="A1">
      <selection activeCell="A13" sqref="A13:B13"/>
    </sheetView>
  </sheetViews>
  <sheetFormatPr defaultColWidth="9.00390625" defaultRowHeight="11.25"/>
  <cols>
    <col min="1" max="1" width="3.625" style="205" customWidth="1"/>
    <col min="2" max="2" width="25.625" style="160" customWidth="1"/>
    <col min="3" max="3" width="5.625" style="206" customWidth="1"/>
    <col min="4" max="8" width="5.625" style="160" customWidth="1"/>
    <col min="9" max="9" width="10.625" style="207" customWidth="1"/>
    <col min="10" max="10" width="4.625" style="160" customWidth="1"/>
    <col min="11" max="15" width="4.625" style="209" customWidth="1"/>
    <col min="16" max="16" width="9.00390625" style="158" customWidth="1"/>
    <col min="17" max="162" width="9.00390625" style="159" customWidth="1"/>
    <col min="163" max="16384" width="9.00390625" style="160" customWidth="1"/>
  </cols>
  <sheetData>
    <row r="1" spans="1:162" s="142" customFormat="1" ht="19.5" customHeight="1" thickBot="1">
      <c r="A1" s="373" t="s">
        <v>110</v>
      </c>
      <c r="B1" s="374"/>
      <c r="C1" s="374" t="s">
        <v>22</v>
      </c>
      <c r="D1" s="375"/>
      <c r="E1" s="376" t="s">
        <v>0</v>
      </c>
      <c r="F1" s="377"/>
      <c r="G1" s="378" t="s">
        <v>1</v>
      </c>
      <c r="H1" s="378"/>
      <c r="I1" s="378"/>
      <c r="J1" s="139"/>
      <c r="K1" s="367" t="s">
        <v>103</v>
      </c>
      <c r="L1" s="368"/>
      <c r="M1" s="368"/>
      <c r="N1" s="368"/>
      <c r="O1" s="369"/>
      <c r="P1" s="140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/>
      <c r="ER1" s="141"/>
      <c r="ES1" s="141"/>
      <c r="ET1" s="141"/>
      <c r="EU1" s="141"/>
      <c r="EV1" s="141"/>
      <c r="EW1" s="141"/>
      <c r="EX1" s="141"/>
      <c r="EY1" s="141"/>
      <c r="EZ1" s="141"/>
      <c r="FA1" s="141"/>
      <c r="FB1" s="141"/>
      <c r="FC1" s="141"/>
      <c r="FD1" s="141"/>
      <c r="FE1" s="141"/>
      <c r="FF1" s="141"/>
    </row>
    <row r="2" spans="1:162" s="142" customFormat="1" ht="24.75" customHeight="1" thickBot="1">
      <c r="A2" s="143"/>
      <c r="B2" s="144"/>
      <c r="C2" s="145"/>
      <c r="D2" s="365" t="s">
        <v>102</v>
      </c>
      <c r="E2" s="366"/>
      <c r="F2" s="366"/>
      <c r="G2" s="366"/>
      <c r="H2" s="366"/>
      <c r="I2" s="146"/>
      <c r="J2" s="147"/>
      <c r="K2" s="370"/>
      <c r="L2" s="371"/>
      <c r="M2" s="371"/>
      <c r="N2" s="371"/>
      <c r="O2" s="372"/>
      <c r="P2" s="140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</row>
    <row r="3" spans="1:16" s="141" customFormat="1" ht="15" customHeight="1" thickBot="1">
      <c r="A3" s="381" t="s">
        <v>101</v>
      </c>
      <c r="B3" s="382"/>
      <c r="C3" s="382"/>
      <c r="D3" s="386">
        <f>COUNTA(D6:H6)</f>
        <v>4</v>
      </c>
      <c r="E3" s="387"/>
      <c r="F3" s="387"/>
      <c r="G3" s="387"/>
      <c r="H3" s="387"/>
      <c r="I3" s="148"/>
      <c r="J3" s="149"/>
      <c r="K3" s="383" t="s">
        <v>20</v>
      </c>
      <c r="L3" s="384"/>
      <c r="M3" s="384"/>
      <c r="N3" s="384"/>
      <c r="O3" s="385"/>
      <c r="P3" s="140"/>
    </row>
    <row r="4" spans="1:162" s="142" customFormat="1" ht="15" customHeight="1" thickBot="1">
      <c r="A4" s="381" t="s">
        <v>8</v>
      </c>
      <c r="B4" s="382"/>
      <c r="C4" s="382"/>
      <c r="D4" s="150">
        <v>12</v>
      </c>
      <c r="E4" s="150">
        <v>6</v>
      </c>
      <c r="F4" s="150">
        <v>6</v>
      </c>
      <c r="G4" s="150">
        <v>6</v>
      </c>
      <c r="H4" s="151"/>
      <c r="I4" s="148"/>
      <c r="J4" s="152"/>
      <c r="K4" s="153">
        <f>D4</f>
        <v>12</v>
      </c>
      <c r="L4" s="154">
        <f>E4</f>
        <v>6</v>
      </c>
      <c r="M4" s="154">
        <f>F4</f>
        <v>6</v>
      </c>
      <c r="N4" s="154">
        <f>G4</f>
        <v>6</v>
      </c>
      <c r="O4" s="155"/>
      <c r="P4" s="140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</row>
    <row r="5" spans="1:15" ht="15" customHeight="1" thickBot="1">
      <c r="A5" s="379" t="s">
        <v>7</v>
      </c>
      <c r="B5" s="380"/>
      <c r="C5" s="380"/>
      <c r="D5" s="156">
        <v>0</v>
      </c>
      <c r="E5" s="156">
        <v>0</v>
      </c>
      <c r="F5" s="156">
        <v>0</v>
      </c>
      <c r="G5" s="156">
        <v>0</v>
      </c>
      <c r="H5" s="157"/>
      <c r="I5" s="148"/>
      <c r="J5" s="149"/>
      <c r="K5" s="388"/>
      <c r="L5" s="389"/>
      <c r="M5" s="389"/>
      <c r="N5" s="389"/>
      <c r="O5" s="390"/>
    </row>
    <row r="6" spans="1:15" ht="22.5" customHeight="1" thickBot="1" thickTop="1">
      <c r="A6" s="161"/>
      <c r="B6" s="162" t="s">
        <v>6</v>
      </c>
      <c r="C6" s="163" t="s">
        <v>4</v>
      </c>
      <c r="D6" s="164" t="s">
        <v>52</v>
      </c>
      <c r="E6" s="164" t="s">
        <v>53</v>
      </c>
      <c r="F6" s="164" t="s">
        <v>54</v>
      </c>
      <c r="G6" s="164" t="s">
        <v>46</v>
      </c>
      <c r="H6" s="165"/>
      <c r="I6" s="166" t="s">
        <v>9</v>
      </c>
      <c r="J6" s="167" t="s">
        <v>2</v>
      </c>
      <c r="K6" s="168">
        <v>1</v>
      </c>
      <c r="L6" s="169">
        <v>2</v>
      </c>
      <c r="M6" s="169">
        <v>3</v>
      </c>
      <c r="N6" s="169">
        <v>4</v>
      </c>
      <c r="O6" s="170"/>
    </row>
    <row r="7" spans="1:15" ht="22.5" customHeight="1" thickTop="1">
      <c r="A7" s="171">
        <v>1</v>
      </c>
      <c r="B7" s="219">
        <f>IF('toets 1'!B7&lt;&gt;"",'toets 1'!B7,"")</f>
      </c>
      <c r="C7" s="172">
        <f aca="true" t="shared" si="0" ref="C7:C40">IF(COUNTBLANK(D7:H7)=5,"",SUM(D7:H7))</f>
      </c>
      <c r="D7" s="213"/>
      <c r="E7" s="353"/>
      <c r="F7" s="353"/>
      <c r="G7" s="353"/>
      <c r="H7" s="356"/>
      <c r="I7" s="173" t="str">
        <f aca="true" t="shared" si="1" ref="I7:I41">CONCATENATE(IF(D7&gt;$D$5,"R3  ","V3  "),IF(E7&gt;E$5,"R4  ","V4  "),IF(F7&gt;F$5,"R7  ","V7  "),IF(G7&gt;G$5,"R9  ","V9  "))</f>
        <v>V3  V4  V7  V9  </v>
      </c>
      <c r="J7" s="174">
        <f aca="true" t="shared" si="2" ref="J7:J41">IF(C7="","",AVERAGE(K7:N7))</f>
      </c>
      <c r="K7" s="175">
        <f>IF($C7="","",VLOOKUP(D7,TWAALF,2,TRUE))</f>
      </c>
      <c r="L7" s="176">
        <f>IF($C7="","",VLOOKUP(E7,ZES,2,TRUE))</f>
      </c>
      <c r="M7" s="176">
        <f>IF($C7="","",VLOOKUP(F7,ZES,2,TRUE))</f>
      </c>
      <c r="N7" s="176">
        <f>IF($C7="","",VLOOKUP(G7,ZES,2,TRUE))</f>
      </c>
      <c r="O7" s="177"/>
    </row>
    <row r="8" spans="1:15" ht="22.5" customHeight="1">
      <c r="A8" s="178">
        <v>2</v>
      </c>
      <c r="B8" s="220">
        <f>IF('toets 1'!B8&lt;&gt;"",'toets 1'!B8,"")</f>
      </c>
      <c r="C8" s="179">
        <f t="shared" si="0"/>
      </c>
      <c r="D8" s="215"/>
      <c r="E8" s="354"/>
      <c r="F8" s="354"/>
      <c r="G8" s="354"/>
      <c r="H8" s="357"/>
      <c r="I8" s="180" t="str">
        <f t="shared" si="1"/>
        <v>V3  V4  V7  V9  </v>
      </c>
      <c r="J8" s="174">
        <f t="shared" si="2"/>
      </c>
      <c r="K8" s="175">
        <f aca="true" t="shared" si="3" ref="K8:K41">IF($C8="","",VLOOKUP(D8,TWAALF,2,TRUE))</f>
      </c>
      <c r="L8" s="176">
        <f aca="true" t="shared" si="4" ref="L8:L41">IF($C8="","",VLOOKUP(E8,ZES,2,TRUE))</f>
      </c>
      <c r="M8" s="176">
        <f aca="true" t="shared" si="5" ref="M8:M41">IF($C8="","",VLOOKUP(F8,ZES,2,TRUE))</f>
      </c>
      <c r="N8" s="176">
        <f aca="true" t="shared" si="6" ref="N8:N41">IF($C8="","",VLOOKUP(G8,ZES,2,TRUE))</f>
      </c>
      <c r="O8" s="177"/>
    </row>
    <row r="9" spans="1:15" ht="22.5" customHeight="1">
      <c r="A9" s="178">
        <v>3</v>
      </c>
      <c r="B9" s="220">
        <f>IF('toets 1'!B9&lt;&gt;"",'toets 1'!B9,"")</f>
      </c>
      <c r="C9" s="179">
        <f t="shared" si="0"/>
      </c>
      <c r="D9" s="215"/>
      <c r="E9" s="354"/>
      <c r="F9" s="354"/>
      <c r="G9" s="354"/>
      <c r="H9" s="357"/>
      <c r="I9" s="180" t="str">
        <f t="shared" si="1"/>
        <v>V3  V4  V7  V9  </v>
      </c>
      <c r="J9" s="174">
        <f t="shared" si="2"/>
      </c>
      <c r="K9" s="175">
        <f t="shared" si="3"/>
      </c>
      <c r="L9" s="176">
        <f t="shared" si="4"/>
      </c>
      <c r="M9" s="176">
        <f t="shared" si="5"/>
      </c>
      <c r="N9" s="176">
        <f t="shared" si="6"/>
      </c>
      <c r="O9" s="177"/>
    </row>
    <row r="10" spans="1:15" ht="22.5" customHeight="1">
      <c r="A10" s="178">
        <v>4</v>
      </c>
      <c r="B10" s="220">
        <f>IF('toets 1'!B10&lt;&gt;"",'toets 1'!B10,"")</f>
      </c>
      <c r="C10" s="179">
        <f t="shared" si="0"/>
      </c>
      <c r="D10" s="215"/>
      <c r="E10" s="354"/>
      <c r="F10" s="354"/>
      <c r="G10" s="354"/>
      <c r="H10" s="357"/>
      <c r="I10" s="180" t="str">
        <f t="shared" si="1"/>
        <v>V3  V4  V7  V9  </v>
      </c>
      <c r="J10" s="174">
        <f t="shared" si="2"/>
      </c>
      <c r="K10" s="175">
        <f t="shared" si="3"/>
      </c>
      <c r="L10" s="176">
        <f t="shared" si="4"/>
      </c>
      <c r="M10" s="176">
        <f t="shared" si="5"/>
      </c>
      <c r="N10" s="176">
        <f t="shared" si="6"/>
      </c>
      <c r="O10" s="177"/>
    </row>
    <row r="11" spans="1:15" ht="22.5" customHeight="1">
      <c r="A11" s="178">
        <v>5</v>
      </c>
      <c r="B11" s="220">
        <f>IF('toets 1'!B11&lt;&gt;"",'toets 1'!B11,"")</f>
      </c>
      <c r="C11" s="179">
        <f t="shared" si="0"/>
      </c>
      <c r="D11" s="215"/>
      <c r="E11" s="354"/>
      <c r="F11" s="354"/>
      <c r="G11" s="354"/>
      <c r="H11" s="357"/>
      <c r="I11" s="180" t="str">
        <f t="shared" si="1"/>
        <v>V3  V4  V7  V9  </v>
      </c>
      <c r="J11" s="174">
        <f t="shared" si="2"/>
      </c>
      <c r="K11" s="175">
        <f t="shared" si="3"/>
      </c>
      <c r="L11" s="176">
        <f t="shared" si="4"/>
      </c>
      <c r="M11" s="176">
        <f t="shared" si="5"/>
      </c>
      <c r="N11" s="176">
        <f t="shared" si="6"/>
      </c>
      <c r="O11" s="177"/>
    </row>
    <row r="12" spans="1:162" s="181" customFormat="1" ht="22.5" customHeight="1">
      <c r="A12" s="178">
        <v>6</v>
      </c>
      <c r="B12" s="220">
        <f>IF('toets 1'!B12&lt;&gt;"",'toets 1'!B12,"")</f>
      </c>
      <c r="C12" s="179">
        <f t="shared" si="0"/>
      </c>
      <c r="D12" s="215"/>
      <c r="E12" s="354"/>
      <c r="F12" s="354"/>
      <c r="G12" s="354"/>
      <c r="H12" s="357"/>
      <c r="I12" s="180" t="str">
        <f t="shared" si="1"/>
        <v>V3  V4  V7  V9  </v>
      </c>
      <c r="J12" s="174">
        <f t="shared" si="2"/>
      </c>
      <c r="K12" s="175">
        <f t="shared" si="3"/>
      </c>
      <c r="L12" s="176">
        <f t="shared" si="4"/>
      </c>
      <c r="M12" s="176">
        <f t="shared" si="5"/>
      </c>
      <c r="N12" s="176">
        <f t="shared" si="6"/>
      </c>
      <c r="O12" s="177"/>
      <c r="P12" s="158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59"/>
      <c r="DS12" s="159"/>
      <c r="DT12" s="159"/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59"/>
      <c r="EF12" s="159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159"/>
      <c r="ES12" s="159"/>
      <c r="ET12" s="159"/>
      <c r="EU12" s="159"/>
      <c r="EV12" s="159"/>
      <c r="EW12" s="159"/>
      <c r="EX12" s="159"/>
      <c r="EY12" s="159"/>
      <c r="EZ12" s="159"/>
      <c r="FA12" s="159"/>
      <c r="FB12" s="159"/>
      <c r="FC12" s="159"/>
      <c r="FD12" s="159"/>
      <c r="FE12" s="159"/>
      <c r="FF12" s="159"/>
    </row>
    <row r="13" spans="1:15" ht="22.5" customHeight="1">
      <c r="A13" s="178">
        <v>7</v>
      </c>
      <c r="B13" s="220">
        <f>IF('toets 1'!B13&lt;&gt;"",'toets 1'!B13,"")</f>
      </c>
      <c r="C13" s="179">
        <f t="shared" si="0"/>
      </c>
      <c r="D13" s="215"/>
      <c r="E13" s="354"/>
      <c r="F13" s="354"/>
      <c r="G13" s="354"/>
      <c r="H13" s="357"/>
      <c r="I13" s="180" t="str">
        <f t="shared" si="1"/>
        <v>V3  V4  V7  V9  </v>
      </c>
      <c r="J13" s="174">
        <f t="shared" si="2"/>
      </c>
      <c r="K13" s="175">
        <f t="shared" si="3"/>
      </c>
      <c r="L13" s="176">
        <f t="shared" si="4"/>
      </c>
      <c r="M13" s="176">
        <f t="shared" si="5"/>
      </c>
      <c r="N13" s="176">
        <f t="shared" si="6"/>
      </c>
      <c r="O13" s="177"/>
    </row>
    <row r="14" spans="1:15" ht="22.5" customHeight="1">
      <c r="A14" s="178">
        <v>8</v>
      </c>
      <c r="B14" s="220">
        <f>IF('toets 1'!B14&lt;&gt;"",'toets 1'!B14,"")</f>
      </c>
      <c r="C14" s="179">
        <f t="shared" si="0"/>
      </c>
      <c r="D14" s="215"/>
      <c r="E14" s="354"/>
      <c r="F14" s="354"/>
      <c r="G14" s="354"/>
      <c r="H14" s="357"/>
      <c r="I14" s="180" t="str">
        <f t="shared" si="1"/>
        <v>V3  V4  V7  V9  </v>
      </c>
      <c r="J14" s="174">
        <f t="shared" si="2"/>
      </c>
      <c r="K14" s="175">
        <f t="shared" si="3"/>
      </c>
      <c r="L14" s="176">
        <f t="shared" si="4"/>
      </c>
      <c r="M14" s="176">
        <f t="shared" si="5"/>
      </c>
      <c r="N14" s="176">
        <f t="shared" si="6"/>
      </c>
      <c r="O14" s="177"/>
    </row>
    <row r="15" spans="1:15" ht="22.5" customHeight="1">
      <c r="A15" s="178">
        <v>9</v>
      </c>
      <c r="B15" s="220">
        <f>IF('toets 1'!B15&lt;&gt;"",'toets 1'!B15,"")</f>
      </c>
      <c r="C15" s="179">
        <f t="shared" si="0"/>
      </c>
      <c r="D15" s="215"/>
      <c r="E15" s="354"/>
      <c r="F15" s="354"/>
      <c r="G15" s="354"/>
      <c r="H15" s="357"/>
      <c r="I15" s="180" t="str">
        <f t="shared" si="1"/>
        <v>V3  V4  V7  V9  </v>
      </c>
      <c r="J15" s="174">
        <f t="shared" si="2"/>
      </c>
      <c r="K15" s="175">
        <f t="shared" si="3"/>
      </c>
      <c r="L15" s="176">
        <f t="shared" si="4"/>
      </c>
      <c r="M15" s="176">
        <f t="shared" si="5"/>
      </c>
      <c r="N15" s="176">
        <f t="shared" si="6"/>
      </c>
      <c r="O15" s="177"/>
    </row>
    <row r="16" spans="1:15" ht="22.5" customHeight="1">
      <c r="A16" s="178">
        <v>10</v>
      </c>
      <c r="B16" s="220">
        <f>IF('toets 1'!B16&lt;&gt;"",'toets 1'!B16,"")</f>
      </c>
      <c r="C16" s="179">
        <f t="shared" si="0"/>
      </c>
      <c r="D16" s="215"/>
      <c r="E16" s="354"/>
      <c r="F16" s="354"/>
      <c r="G16" s="354"/>
      <c r="H16" s="357"/>
      <c r="I16" s="180" t="str">
        <f t="shared" si="1"/>
        <v>V3  V4  V7  V9  </v>
      </c>
      <c r="J16" s="174">
        <f t="shared" si="2"/>
      </c>
      <c r="K16" s="175">
        <f t="shared" si="3"/>
      </c>
      <c r="L16" s="176">
        <f t="shared" si="4"/>
      </c>
      <c r="M16" s="176">
        <f t="shared" si="5"/>
      </c>
      <c r="N16" s="176">
        <f t="shared" si="6"/>
      </c>
      <c r="O16" s="177"/>
    </row>
    <row r="17" spans="1:162" s="181" customFormat="1" ht="22.5" customHeight="1">
      <c r="A17" s="178">
        <v>11</v>
      </c>
      <c r="B17" s="220">
        <f>IF('toets 1'!B17&lt;&gt;"",'toets 1'!B17,"")</f>
      </c>
      <c r="C17" s="179">
        <f t="shared" si="0"/>
      </c>
      <c r="D17" s="215"/>
      <c r="E17" s="354"/>
      <c r="F17" s="354"/>
      <c r="G17" s="354"/>
      <c r="H17" s="357"/>
      <c r="I17" s="180" t="str">
        <f t="shared" si="1"/>
        <v>V3  V4  V7  V9  </v>
      </c>
      <c r="J17" s="174">
        <f t="shared" si="2"/>
      </c>
      <c r="K17" s="175">
        <f t="shared" si="3"/>
      </c>
      <c r="L17" s="176">
        <f t="shared" si="4"/>
      </c>
      <c r="M17" s="176">
        <f t="shared" si="5"/>
      </c>
      <c r="N17" s="176">
        <f t="shared" si="6"/>
      </c>
      <c r="O17" s="177"/>
      <c r="P17" s="158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59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59"/>
      <c r="DN17" s="159"/>
      <c r="DO17" s="159"/>
      <c r="DP17" s="159"/>
      <c r="DQ17" s="159"/>
      <c r="DR17" s="159"/>
      <c r="DS17" s="159"/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59"/>
      <c r="EF17" s="159"/>
      <c r="EG17" s="159"/>
      <c r="EH17" s="159"/>
      <c r="EI17" s="159"/>
      <c r="EJ17" s="159"/>
      <c r="EK17" s="159"/>
      <c r="EL17" s="159"/>
      <c r="EM17" s="159"/>
      <c r="EN17" s="159"/>
      <c r="EO17" s="159"/>
      <c r="EP17" s="159"/>
      <c r="EQ17" s="159"/>
      <c r="ER17" s="159"/>
      <c r="ES17" s="159"/>
      <c r="ET17" s="159"/>
      <c r="EU17" s="159"/>
      <c r="EV17" s="159"/>
      <c r="EW17" s="159"/>
      <c r="EX17" s="159"/>
      <c r="EY17" s="159"/>
      <c r="EZ17" s="159"/>
      <c r="FA17" s="159"/>
      <c r="FB17" s="159"/>
      <c r="FC17" s="159"/>
      <c r="FD17" s="159"/>
      <c r="FE17" s="159"/>
      <c r="FF17" s="159"/>
    </row>
    <row r="18" spans="1:15" ht="22.5" customHeight="1">
      <c r="A18" s="178">
        <v>12</v>
      </c>
      <c r="B18" s="220">
        <f>IF('toets 1'!B18&lt;&gt;"",'toets 1'!B18,"")</f>
      </c>
      <c r="C18" s="179">
        <f t="shared" si="0"/>
      </c>
      <c r="D18" s="215"/>
      <c r="E18" s="354"/>
      <c r="F18" s="354"/>
      <c r="G18" s="354"/>
      <c r="H18" s="357"/>
      <c r="I18" s="180" t="str">
        <f t="shared" si="1"/>
        <v>V3  V4  V7  V9  </v>
      </c>
      <c r="J18" s="174">
        <f t="shared" si="2"/>
      </c>
      <c r="K18" s="175">
        <f t="shared" si="3"/>
      </c>
      <c r="L18" s="176">
        <f t="shared" si="4"/>
      </c>
      <c r="M18" s="176">
        <f t="shared" si="5"/>
      </c>
      <c r="N18" s="176">
        <f t="shared" si="6"/>
      </c>
      <c r="O18" s="177"/>
    </row>
    <row r="19" spans="1:15" ht="22.5" customHeight="1">
      <c r="A19" s="178">
        <v>13</v>
      </c>
      <c r="B19" s="220">
        <f>IF('toets 1'!B19&lt;&gt;"",'toets 1'!B19,"")</f>
      </c>
      <c r="C19" s="179">
        <f t="shared" si="0"/>
      </c>
      <c r="D19" s="215"/>
      <c r="E19" s="354"/>
      <c r="F19" s="354"/>
      <c r="G19" s="354"/>
      <c r="H19" s="357"/>
      <c r="I19" s="180" t="str">
        <f t="shared" si="1"/>
        <v>V3  V4  V7  V9  </v>
      </c>
      <c r="J19" s="174">
        <f t="shared" si="2"/>
      </c>
      <c r="K19" s="175">
        <f t="shared" si="3"/>
      </c>
      <c r="L19" s="176">
        <f t="shared" si="4"/>
      </c>
      <c r="M19" s="176">
        <f t="shared" si="5"/>
      </c>
      <c r="N19" s="176">
        <f t="shared" si="6"/>
      </c>
      <c r="O19" s="177"/>
    </row>
    <row r="20" spans="1:15" ht="22.5" customHeight="1">
      <c r="A20" s="178">
        <v>14</v>
      </c>
      <c r="B20" s="220">
        <f>IF('toets 1'!B20&lt;&gt;"",'toets 1'!B20,"")</f>
      </c>
      <c r="C20" s="179">
        <f t="shared" si="0"/>
      </c>
      <c r="D20" s="215"/>
      <c r="E20" s="354"/>
      <c r="F20" s="354"/>
      <c r="G20" s="354"/>
      <c r="H20" s="357"/>
      <c r="I20" s="180" t="str">
        <f t="shared" si="1"/>
        <v>V3  V4  V7  V9  </v>
      </c>
      <c r="J20" s="174">
        <f t="shared" si="2"/>
      </c>
      <c r="K20" s="175">
        <f t="shared" si="3"/>
      </c>
      <c r="L20" s="176">
        <f t="shared" si="4"/>
      </c>
      <c r="M20" s="176">
        <f t="shared" si="5"/>
      </c>
      <c r="N20" s="176">
        <f t="shared" si="6"/>
      </c>
      <c r="O20" s="177"/>
    </row>
    <row r="21" spans="1:162" s="182" customFormat="1" ht="22.5" customHeight="1">
      <c r="A21" s="178">
        <v>15</v>
      </c>
      <c r="B21" s="220">
        <f>IF('toets 1'!B21&lt;&gt;"",'toets 1'!B21,"")</f>
      </c>
      <c r="C21" s="179">
        <f t="shared" si="0"/>
      </c>
      <c r="D21" s="215"/>
      <c r="E21" s="354"/>
      <c r="F21" s="354"/>
      <c r="G21" s="354"/>
      <c r="H21" s="357"/>
      <c r="I21" s="180" t="str">
        <f t="shared" si="1"/>
        <v>V3  V4  V7  V9  </v>
      </c>
      <c r="J21" s="174">
        <f t="shared" si="2"/>
      </c>
      <c r="K21" s="175">
        <f t="shared" si="3"/>
      </c>
      <c r="L21" s="176">
        <f t="shared" si="4"/>
      </c>
      <c r="M21" s="176">
        <f t="shared" si="5"/>
      </c>
      <c r="N21" s="176">
        <f t="shared" si="6"/>
      </c>
      <c r="O21" s="177"/>
      <c r="P21" s="158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  <c r="DO21" s="159"/>
      <c r="DP21" s="159"/>
      <c r="DQ21" s="159"/>
      <c r="DR21" s="159"/>
      <c r="DS21" s="159"/>
      <c r="DT21" s="159"/>
      <c r="DU21" s="159"/>
      <c r="DV21" s="159"/>
      <c r="DW21" s="159"/>
      <c r="DX21" s="159"/>
      <c r="DY21" s="159"/>
      <c r="DZ21" s="159"/>
      <c r="EA21" s="159"/>
      <c r="EB21" s="159"/>
      <c r="EC21" s="159"/>
      <c r="ED21" s="159"/>
      <c r="EE21" s="159"/>
      <c r="EF21" s="159"/>
      <c r="EG21" s="159"/>
      <c r="EH21" s="159"/>
      <c r="EI21" s="159"/>
      <c r="EJ21" s="159"/>
      <c r="EK21" s="159"/>
      <c r="EL21" s="159"/>
      <c r="EM21" s="159"/>
      <c r="EN21" s="159"/>
      <c r="EO21" s="159"/>
      <c r="EP21" s="159"/>
      <c r="EQ21" s="159"/>
      <c r="ER21" s="159"/>
      <c r="ES21" s="159"/>
      <c r="ET21" s="159"/>
      <c r="EU21" s="159"/>
      <c r="EV21" s="159"/>
      <c r="EW21" s="159"/>
      <c r="EX21" s="159"/>
      <c r="EY21" s="159"/>
      <c r="EZ21" s="159"/>
      <c r="FA21" s="159"/>
      <c r="FB21" s="159"/>
      <c r="FC21" s="159"/>
      <c r="FD21" s="159"/>
      <c r="FE21" s="159"/>
      <c r="FF21" s="159"/>
    </row>
    <row r="22" spans="1:15" ht="22.5" customHeight="1">
      <c r="A22" s="178">
        <v>16</v>
      </c>
      <c r="B22" s="220">
        <f>IF('toets 1'!B22&lt;&gt;"",'toets 1'!B22,"")</f>
      </c>
      <c r="C22" s="179">
        <f t="shared" si="0"/>
      </c>
      <c r="D22" s="215"/>
      <c r="E22" s="354"/>
      <c r="F22" s="354"/>
      <c r="G22" s="354"/>
      <c r="H22" s="357"/>
      <c r="I22" s="180" t="str">
        <f t="shared" si="1"/>
        <v>V3  V4  V7  V9  </v>
      </c>
      <c r="J22" s="174">
        <f t="shared" si="2"/>
      </c>
      <c r="K22" s="175">
        <f t="shared" si="3"/>
      </c>
      <c r="L22" s="176">
        <f t="shared" si="4"/>
      </c>
      <c r="M22" s="176">
        <f t="shared" si="5"/>
      </c>
      <c r="N22" s="176">
        <f t="shared" si="6"/>
      </c>
      <c r="O22" s="177"/>
    </row>
    <row r="23" spans="1:15" ht="22.5" customHeight="1">
      <c r="A23" s="178">
        <v>17</v>
      </c>
      <c r="B23" s="220">
        <f>IF('toets 1'!B23&lt;&gt;"",'toets 1'!B23,"")</f>
      </c>
      <c r="C23" s="179">
        <f t="shared" si="0"/>
      </c>
      <c r="D23" s="215"/>
      <c r="E23" s="354"/>
      <c r="F23" s="354"/>
      <c r="G23" s="354"/>
      <c r="H23" s="357"/>
      <c r="I23" s="180" t="str">
        <f t="shared" si="1"/>
        <v>V3  V4  V7  V9  </v>
      </c>
      <c r="J23" s="174">
        <f t="shared" si="2"/>
      </c>
      <c r="K23" s="175">
        <f t="shared" si="3"/>
      </c>
      <c r="L23" s="176">
        <f t="shared" si="4"/>
      </c>
      <c r="M23" s="176">
        <f t="shared" si="5"/>
      </c>
      <c r="N23" s="176">
        <f t="shared" si="6"/>
      </c>
      <c r="O23" s="177"/>
    </row>
    <row r="24" spans="1:15" ht="22.5" customHeight="1">
      <c r="A24" s="178">
        <v>18</v>
      </c>
      <c r="B24" s="220">
        <f>IF('toets 1'!B24&lt;&gt;"",'toets 1'!B24,"")</f>
      </c>
      <c r="C24" s="179">
        <f t="shared" si="0"/>
      </c>
      <c r="D24" s="215"/>
      <c r="E24" s="354"/>
      <c r="F24" s="354"/>
      <c r="G24" s="354"/>
      <c r="H24" s="357"/>
      <c r="I24" s="180" t="str">
        <f t="shared" si="1"/>
        <v>V3  V4  V7  V9  </v>
      </c>
      <c r="J24" s="174">
        <f t="shared" si="2"/>
      </c>
      <c r="K24" s="175">
        <f t="shared" si="3"/>
      </c>
      <c r="L24" s="176">
        <f t="shared" si="4"/>
      </c>
      <c r="M24" s="176">
        <f t="shared" si="5"/>
      </c>
      <c r="N24" s="176">
        <f t="shared" si="6"/>
      </c>
      <c r="O24" s="177"/>
    </row>
    <row r="25" spans="1:15" ht="22.5" customHeight="1">
      <c r="A25" s="178">
        <v>19</v>
      </c>
      <c r="B25" s="220">
        <f>IF('toets 1'!B25&lt;&gt;"",'toets 1'!B25,"")</f>
      </c>
      <c r="C25" s="179">
        <f t="shared" si="0"/>
      </c>
      <c r="D25" s="215"/>
      <c r="E25" s="354"/>
      <c r="F25" s="354"/>
      <c r="G25" s="354"/>
      <c r="H25" s="357"/>
      <c r="I25" s="180" t="str">
        <f t="shared" si="1"/>
        <v>V3  V4  V7  V9  </v>
      </c>
      <c r="J25" s="174">
        <f t="shared" si="2"/>
      </c>
      <c r="K25" s="175">
        <f t="shared" si="3"/>
      </c>
      <c r="L25" s="176">
        <f t="shared" si="4"/>
      </c>
      <c r="M25" s="176">
        <f t="shared" si="5"/>
      </c>
      <c r="N25" s="176">
        <f t="shared" si="6"/>
      </c>
      <c r="O25" s="177"/>
    </row>
    <row r="26" spans="1:162" s="182" customFormat="1" ht="22.5" customHeight="1">
      <c r="A26" s="178">
        <v>20</v>
      </c>
      <c r="B26" s="220">
        <f>IF('toets 1'!B26&lt;&gt;"",'toets 1'!B26,"")</f>
      </c>
      <c r="C26" s="179">
        <f t="shared" si="0"/>
      </c>
      <c r="D26" s="215"/>
      <c r="E26" s="354"/>
      <c r="F26" s="354"/>
      <c r="G26" s="354"/>
      <c r="H26" s="357"/>
      <c r="I26" s="180" t="str">
        <f t="shared" si="1"/>
        <v>V3  V4  V7  V9  </v>
      </c>
      <c r="J26" s="174">
        <f t="shared" si="2"/>
      </c>
      <c r="K26" s="175">
        <f t="shared" si="3"/>
      </c>
      <c r="L26" s="176">
        <f t="shared" si="4"/>
      </c>
      <c r="M26" s="176">
        <f t="shared" si="5"/>
      </c>
      <c r="N26" s="176">
        <f t="shared" si="6"/>
      </c>
      <c r="O26" s="177"/>
      <c r="P26" s="158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59"/>
      <c r="DF26" s="159"/>
      <c r="DG26" s="159"/>
      <c r="DH26" s="159"/>
      <c r="DI26" s="159"/>
      <c r="DJ26" s="159"/>
      <c r="DK26" s="159"/>
      <c r="DL26" s="159"/>
      <c r="DM26" s="159"/>
      <c r="DN26" s="159"/>
      <c r="DO26" s="159"/>
      <c r="DP26" s="159"/>
      <c r="DQ26" s="159"/>
      <c r="DR26" s="159"/>
      <c r="DS26" s="159"/>
      <c r="DT26" s="159"/>
      <c r="DU26" s="159"/>
      <c r="DV26" s="159"/>
      <c r="DW26" s="159"/>
      <c r="DX26" s="159"/>
      <c r="DY26" s="159"/>
      <c r="DZ26" s="159"/>
      <c r="EA26" s="159"/>
      <c r="EB26" s="159"/>
      <c r="EC26" s="159"/>
      <c r="ED26" s="159"/>
      <c r="EE26" s="159"/>
      <c r="EF26" s="159"/>
      <c r="EG26" s="159"/>
      <c r="EH26" s="159"/>
      <c r="EI26" s="159"/>
      <c r="EJ26" s="159"/>
      <c r="EK26" s="159"/>
      <c r="EL26" s="159"/>
      <c r="EM26" s="159"/>
      <c r="EN26" s="159"/>
      <c r="EO26" s="159"/>
      <c r="EP26" s="159"/>
      <c r="EQ26" s="159"/>
      <c r="ER26" s="159"/>
      <c r="ES26" s="159"/>
      <c r="ET26" s="159"/>
      <c r="EU26" s="159"/>
      <c r="EV26" s="159"/>
      <c r="EW26" s="159"/>
      <c r="EX26" s="159"/>
      <c r="EY26" s="159"/>
      <c r="EZ26" s="159"/>
      <c r="FA26" s="159"/>
      <c r="FB26" s="159"/>
      <c r="FC26" s="159"/>
      <c r="FD26" s="159"/>
      <c r="FE26" s="159"/>
      <c r="FF26" s="159"/>
    </row>
    <row r="27" spans="1:15" ht="22.5" customHeight="1">
      <c r="A27" s="178">
        <v>21</v>
      </c>
      <c r="B27" s="220">
        <f>IF('toets 1'!B27&lt;&gt;"",'toets 1'!B27,"")</f>
      </c>
      <c r="C27" s="179">
        <f t="shared" si="0"/>
      </c>
      <c r="D27" s="215"/>
      <c r="E27" s="354"/>
      <c r="F27" s="354"/>
      <c r="G27" s="354"/>
      <c r="H27" s="357"/>
      <c r="I27" s="180" t="str">
        <f t="shared" si="1"/>
        <v>V3  V4  V7  V9  </v>
      </c>
      <c r="J27" s="174">
        <f t="shared" si="2"/>
      </c>
      <c r="K27" s="175">
        <f t="shared" si="3"/>
      </c>
      <c r="L27" s="176">
        <f t="shared" si="4"/>
      </c>
      <c r="M27" s="176">
        <f t="shared" si="5"/>
      </c>
      <c r="N27" s="176">
        <f t="shared" si="6"/>
      </c>
      <c r="O27" s="177"/>
    </row>
    <row r="28" spans="1:15" ht="22.5" customHeight="1">
      <c r="A28" s="178">
        <v>22</v>
      </c>
      <c r="B28" s="220">
        <f>IF('toets 1'!B28&lt;&gt;"",'toets 1'!B28,"")</f>
      </c>
      <c r="C28" s="179">
        <f t="shared" si="0"/>
      </c>
      <c r="D28" s="215"/>
      <c r="E28" s="354"/>
      <c r="F28" s="354"/>
      <c r="G28" s="354"/>
      <c r="H28" s="357"/>
      <c r="I28" s="180" t="str">
        <f t="shared" si="1"/>
        <v>V3  V4  V7  V9  </v>
      </c>
      <c r="J28" s="174">
        <f t="shared" si="2"/>
      </c>
      <c r="K28" s="175">
        <f t="shared" si="3"/>
      </c>
      <c r="L28" s="176">
        <f t="shared" si="4"/>
      </c>
      <c r="M28" s="176">
        <f t="shared" si="5"/>
      </c>
      <c r="N28" s="176">
        <f t="shared" si="6"/>
      </c>
      <c r="O28" s="177"/>
    </row>
    <row r="29" spans="1:15" ht="22.5" customHeight="1">
      <c r="A29" s="178">
        <v>23</v>
      </c>
      <c r="B29" s="220">
        <f>IF('toets 1'!B29&lt;&gt;"",'toets 1'!B29,"")</f>
      </c>
      <c r="C29" s="179">
        <f t="shared" si="0"/>
      </c>
      <c r="D29" s="215"/>
      <c r="E29" s="354"/>
      <c r="F29" s="354"/>
      <c r="G29" s="354"/>
      <c r="H29" s="357"/>
      <c r="I29" s="180" t="str">
        <f t="shared" si="1"/>
        <v>V3  V4  V7  V9  </v>
      </c>
      <c r="J29" s="174">
        <f t="shared" si="2"/>
      </c>
      <c r="K29" s="175">
        <f t="shared" si="3"/>
      </c>
      <c r="L29" s="176">
        <f t="shared" si="4"/>
      </c>
      <c r="M29" s="176">
        <f t="shared" si="5"/>
      </c>
      <c r="N29" s="176">
        <f t="shared" si="6"/>
      </c>
      <c r="O29" s="177"/>
    </row>
    <row r="30" spans="1:15" ht="22.5" customHeight="1">
      <c r="A30" s="178">
        <v>24</v>
      </c>
      <c r="B30" s="220">
        <f>IF('toets 1'!B30&lt;&gt;"",'toets 1'!B30,"")</f>
      </c>
      <c r="C30" s="179">
        <f t="shared" si="0"/>
      </c>
      <c r="D30" s="215"/>
      <c r="E30" s="354"/>
      <c r="F30" s="354"/>
      <c r="G30" s="354"/>
      <c r="H30" s="357"/>
      <c r="I30" s="180" t="str">
        <f t="shared" si="1"/>
        <v>V3  V4  V7  V9  </v>
      </c>
      <c r="J30" s="174">
        <f t="shared" si="2"/>
      </c>
      <c r="K30" s="175">
        <f t="shared" si="3"/>
      </c>
      <c r="L30" s="176">
        <f t="shared" si="4"/>
      </c>
      <c r="M30" s="176">
        <f t="shared" si="5"/>
      </c>
      <c r="N30" s="176">
        <f t="shared" si="6"/>
      </c>
      <c r="O30" s="177"/>
    </row>
    <row r="31" spans="1:162" s="182" customFormat="1" ht="22.5" customHeight="1">
      <c r="A31" s="178">
        <v>25</v>
      </c>
      <c r="B31" s="220">
        <f>IF('toets 1'!B31&lt;&gt;"",'toets 1'!B31,"")</f>
      </c>
      <c r="C31" s="179">
        <f t="shared" si="0"/>
      </c>
      <c r="D31" s="215"/>
      <c r="E31" s="354"/>
      <c r="F31" s="354"/>
      <c r="G31" s="354"/>
      <c r="H31" s="357"/>
      <c r="I31" s="180" t="str">
        <f t="shared" si="1"/>
        <v>V3  V4  V7  V9  </v>
      </c>
      <c r="J31" s="174">
        <f t="shared" si="2"/>
      </c>
      <c r="K31" s="175">
        <f t="shared" si="3"/>
      </c>
      <c r="L31" s="176">
        <f t="shared" si="4"/>
      </c>
      <c r="M31" s="176">
        <f t="shared" si="5"/>
      </c>
      <c r="N31" s="176">
        <f t="shared" si="6"/>
      </c>
      <c r="O31" s="177"/>
      <c r="P31" s="158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DH31" s="159"/>
      <c r="DI31" s="159"/>
      <c r="DJ31" s="159"/>
      <c r="DK31" s="159"/>
      <c r="DL31" s="159"/>
      <c r="DM31" s="159"/>
      <c r="DN31" s="159"/>
      <c r="DO31" s="159"/>
      <c r="DP31" s="159"/>
      <c r="DQ31" s="159"/>
      <c r="DR31" s="159"/>
      <c r="DS31" s="159"/>
      <c r="DT31" s="159"/>
      <c r="DU31" s="159"/>
      <c r="DV31" s="159"/>
      <c r="DW31" s="159"/>
      <c r="DX31" s="159"/>
      <c r="DY31" s="159"/>
      <c r="DZ31" s="159"/>
      <c r="EA31" s="159"/>
      <c r="EB31" s="159"/>
      <c r="EC31" s="159"/>
      <c r="ED31" s="159"/>
      <c r="EE31" s="159"/>
      <c r="EF31" s="159"/>
      <c r="EG31" s="159"/>
      <c r="EH31" s="159"/>
      <c r="EI31" s="159"/>
      <c r="EJ31" s="159"/>
      <c r="EK31" s="159"/>
      <c r="EL31" s="159"/>
      <c r="EM31" s="159"/>
      <c r="EN31" s="159"/>
      <c r="EO31" s="159"/>
      <c r="EP31" s="159"/>
      <c r="EQ31" s="159"/>
      <c r="ER31" s="159"/>
      <c r="ES31" s="159"/>
      <c r="ET31" s="159"/>
      <c r="EU31" s="159"/>
      <c r="EV31" s="159"/>
      <c r="EW31" s="159"/>
      <c r="EX31" s="159"/>
      <c r="EY31" s="159"/>
      <c r="EZ31" s="159"/>
      <c r="FA31" s="159"/>
      <c r="FB31" s="159"/>
      <c r="FC31" s="159"/>
      <c r="FD31" s="159"/>
      <c r="FE31" s="159"/>
      <c r="FF31" s="159"/>
    </row>
    <row r="32" spans="1:15" ht="22.5" customHeight="1">
      <c r="A32" s="178">
        <v>26</v>
      </c>
      <c r="B32" s="220">
        <f>IF('toets 1'!B32&lt;&gt;"",'toets 1'!B32,"")</f>
      </c>
      <c r="C32" s="179">
        <f t="shared" si="0"/>
      </c>
      <c r="D32" s="215"/>
      <c r="E32" s="354"/>
      <c r="F32" s="354"/>
      <c r="G32" s="354"/>
      <c r="H32" s="357"/>
      <c r="I32" s="180" t="str">
        <f t="shared" si="1"/>
        <v>V3  V4  V7  V9  </v>
      </c>
      <c r="J32" s="174">
        <f t="shared" si="2"/>
      </c>
      <c r="K32" s="175">
        <f t="shared" si="3"/>
      </c>
      <c r="L32" s="176">
        <f t="shared" si="4"/>
      </c>
      <c r="M32" s="176">
        <f t="shared" si="5"/>
      </c>
      <c r="N32" s="176">
        <f t="shared" si="6"/>
      </c>
      <c r="O32" s="177"/>
    </row>
    <row r="33" spans="1:15" ht="22.5" customHeight="1">
      <c r="A33" s="178">
        <v>27</v>
      </c>
      <c r="B33" s="220">
        <f>IF('toets 1'!B33&lt;&gt;"",'toets 1'!B33,"")</f>
      </c>
      <c r="C33" s="179">
        <f t="shared" si="0"/>
      </c>
      <c r="D33" s="215"/>
      <c r="E33" s="354"/>
      <c r="F33" s="354"/>
      <c r="G33" s="354"/>
      <c r="H33" s="357"/>
      <c r="I33" s="180" t="str">
        <f t="shared" si="1"/>
        <v>V3  V4  V7  V9  </v>
      </c>
      <c r="J33" s="174">
        <f t="shared" si="2"/>
      </c>
      <c r="K33" s="175">
        <f t="shared" si="3"/>
      </c>
      <c r="L33" s="176">
        <f t="shared" si="4"/>
      </c>
      <c r="M33" s="176">
        <f t="shared" si="5"/>
      </c>
      <c r="N33" s="176">
        <f t="shared" si="6"/>
      </c>
      <c r="O33" s="177"/>
    </row>
    <row r="34" spans="1:15" ht="22.5" customHeight="1">
      <c r="A34" s="178">
        <v>28</v>
      </c>
      <c r="B34" s="220">
        <f>IF('toets 1'!B34&lt;&gt;"",'toets 1'!B34,"")</f>
      </c>
      <c r="C34" s="179">
        <f t="shared" si="0"/>
      </c>
      <c r="D34" s="215"/>
      <c r="E34" s="354"/>
      <c r="F34" s="354"/>
      <c r="G34" s="354"/>
      <c r="H34" s="357"/>
      <c r="I34" s="180" t="str">
        <f t="shared" si="1"/>
        <v>V3  V4  V7  V9  </v>
      </c>
      <c r="J34" s="174">
        <f t="shared" si="2"/>
      </c>
      <c r="K34" s="175">
        <f t="shared" si="3"/>
      </c>
      <c r="L34" s="176">
        <f t="shared" si="4"/>
      </c>
      <c r="M34" s="176">
        <f t="shared" si="5"/>
      </c>
      <c r="N34" s="176">
        <f t="shared" si="6"/>
      </c>
      <c r="O34" s="177"/>
    </row>
    <row r="35" spans="1:15" ht="22.5" customHeight="1">
      <c r="A35" s="178">
        <v>29</v>
      </c>
      <c r="B35" s="220">
        <f>IF('toets 1'!B35&lt;&gt;"",'toets 1'!B35,"")</f>
      </c>
      <c r="C35" s="179">
        <f t="shared" si="0"/>
      </c>
      <c r="D35" s="215"/>
      <c r="E35" s="354"/>
      <c r="F35" s="354"/>
      <c r="G35" s="354"/>
      <c r="H35" s="357"/>
      <c r="I35" s="180" t="str">
        <f t="shared" si="1"/>
        <v>V3  V4  V7  V9  </v>
      </c>
      <c r="J35" s="174">
        <f t="shared" si="2"/>
      </c>
      <c r="K35" s="175">
        <f t="shared" si="3"/>
      </c>
      <c r="L35" s="176">
        <f t="shared" si="4"/>
      </c>
      <c r="M35" s="176">
        <f t="shared" si="5"/>
      </c>
      <c r="N35" s="176">
        <f t="shared" si="6"/>
      </c>
      <c r="O35" s="177"/>
    </row>
    <row r="36" spans="1:162" s="182" customFormat="1" ht="22.5" customHeight="1">
      <c r="A36" s="178">
        <v>30</v>
      </c>
      <c r="B36" s="220">
        <f>IF('toets 1'!B36&lt;&gt;"",'toets 1'!B36,"")</f>
      </c>
      <c r="C36" s="179">
        <f t="shared" si="0"/>
      </c>
      <c r="D36" s="215"/>
      <c r="E36" s="354"/>
      <c r="F36" s="354"/>
      <c r="G36" s="354"/>
      <c r="H36" s="357"/>
      <c r="I36" s="180" t="str">
        <f t="shared" si="1"/>
        <v>V3  V4  V7  V9  </v>
      </c>
      <c r="J36" s="174">
        <f t="shared" si="2"/>
      </c>
      <c r="K36" s="175">
        <f t="shared" si="3"/>
      </c>
      <c r="L36" s="176">
        <f t="shared" si="4"/>
      </c>
      <c r="M36" s="176">
        <f t="shared" si="5"/>
      </c>
      <c r="N36" s="176">
        <f t="shared" si="6"/>
      </c>
      <c r="O36" s="177"/>
      <c r="P36" s="158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/>
      <c r="DC36" s="159"/>
      <c r="DD36" s="159"/>
      <c r="DE36" s="159"/>
      <c r="DF36" s="159"/>
      <c r="DG36" s="159"/>
      <c r="DH36" s="159"/>
      <c r="DI36" s="159"/>
      <c r="DJ36" s="159"/>
      <c r="DK36" s="159"/>
      <c r="DL36" s="159"/>
      <c r="DM36" s="159"/>
      <c r="DN36" s="159"/>
      <c r="DO36" s="159"/>
      <c r="DP36" s="159"/>
      <c r="DQ36" s="159"/>
      <c r="DR36" s="159"/>
      <c r="DS36" s="159"/>
      <c r="DT36" s="159"/>
      <c r="DU36" s="159"/>
      <c r="DV36" s="159"/>
      <c r="DW36" s="159"/>
      <c r="DX36" s="159"/>
      <c r="DY36" s="159"/>
      <c r="DZ36" s="159"/>
      <c r="EA36" s="159"/>
      <c r="EB36" s="159"/>
      <c r="EC36" s="159"/>
      <c r="ED36" s="159"/>
      <c r="EE36" s="159"/>
      <c r="EF36" s="159"/>
      <c r="EG36" s="159"/>
      <c r="EH36" s="159"/>
      <c r="EI36" s="159"/>
      <c r="EJ36" s="159"/>
      <c r="EK36" s="159"/>
      <c r="EL36" s="159"/>
      <c r="EM36" s="159"/>
      <c r="EN36" s="159"/>
      <c r="EO36" s="159"/>
      <c r="EP36" s="159"/>
      <c r="EQ36" s="159"/>
      <c r="ER36" s="159"/>
      <c r="ES36" s="159"/>
      <c r="ET36" s="159"/>
      <c r="EU36" s="159"/>
      <c r="EV36" s="159"/>
      <c r="EW36" s="159"/>
      <c r="EX36" s="159"/>
      <c r="EY36" s="159"/>
      <c r="EZ36" s="159"/>
      <c r="FA36" s="159"/>
      <c r="FB36" s="159"/>
      <c r="FC36" s="159"/>
      <c r="FD36" s="159"/>
      <c r="FE36" s="159"/>
      <c r="FF36" s="159"/>
    </row>
    <row r="37" spans="1:15" ht="22.5" customHeight="1">
      <c r="A37" s="178">
        <v>31</v>
      </c>
      <c r="B37" s="220">
        <f>IF('toets 1'!B37&lt;&gt;"",'toets 1'!B37,"")</f>
      </c>
      <c r="C37" s="179">
        <f t="shared" si="0"/>
      </c>
      <c r="D37" s="215"/>
      <c r="E37" s="354"/>
      <c r="F37" s="354"/>
      <c r="G37" s="354"/>
      <c r="H37" s="357"/>
      <c r="I37" s="180" t="str">
        <f t="shared" si="1"/>
        <v>V3  V4  V7  V9  </v>
      </c>
      <c r="J37" s="174">
        <f t="shared" si="2"/>
      </c>
      <c r="K37" s="175">
        <f t="shared" si="3"/>
      </c>
      <c r="L37" s="176">
        <f t="shared" si="4"/>
      </c>
      <c r="M37" s="176">
        <f t="shared" si="5"/>
      </c>
      <c r="N37" s="176">
        <f t="shared" si="6"/>
      </c>
      <c r="O37" s="177"/>
    </row>
    <row r="38" spans="1:15" ht="22.5" customHeight="1">
      <c r="A38" s="178">
        <v>32</v>
      </c>
      <c r="B38" s="220">
        <f>IF('toets 1'!B38&lt;&gt;"",'toets 1'!B38,"")</f>
      </c>
      <c r="C38" s="179">
        <f t="shared" si="0"/>
      </c>
      <c r="D38" s="215"/>
      <c r="E38" s="354"/>
      <c r="F38" s="354"/>
      <c r="G38" s="354"/>
      <c r="H38" s="357"/>
      <c r="I38" s="180" t="str">
        <f t="shared" si="1"/>
        <v>V3  V4  V7  V9  </v>
      </c>
      <c r="J38" s="174">
        <f t="shared" si="2"/>
      </c>
      <c r="K38" s="175">
        <f t="shared" si="3"/>
      </c>
      <c r="L38" s="176">
        <f t="shared" si="4"/>
      </c>
      <c r="M38" s="176">
        <f t="shared" si="5"/>
      </c>
      <c r="N38" s="176">
        <f t="shared" si="6"/>
      </c>
      <c r="O38" s="177"/>
    </row>
    <row r="39" spans="1:15" ht="22.5" customHeight="1">
      <c r="A39" s="178">
        <v>33</v>
      </c>
      <c r="B39" s="220">
        <f>IF('toets 1'!B39&lt;&gt;"",'toets 1'!B39,"")</f>
      </c>
      <c r="C39" s="179">
        <f t="shared" si="0"/>
      </c>
      <c r="D39" s="215"/>
      <c r="E39" s="354"/>
      <c r="F39" s="354"/>
      <c r="G39" s="354"/>
      <c r="H39" s="357"/>
      <c r="I39" s="180" t="str">
        <f t="shared" si="1"/>
        <v>V3  V4  V7  V9  </v>
      </c>
      <c r="J39" s="174">
        <f t="shared" si="2"/>
      </c>
      <c r="K39" s="175">
        <f t="shared" si="3"/>
      </c>
      <c r="L39" s="176">
        <f t="shared" si="4"/>
      </c>
      <c r="M39" s="176">
        <f t="shared" si="5"/>
      </c>
      <c r="N39" s="176">
        <f t="shared" si="6"/>
      </c>
      <c r="O39" s="177"/>
    </row>
    <row r="40" spans="1:15" ht="22.5" customHeight="1">
      <c r="A40" s="178">
        <v>34</v>
      </c>
      <c r="B40" s="220">
        <f>IF('toets 1'!B40&lt;&gt;"",'toets 1'!B40,"")</f>
      </c>
      <c r="C40" s="179">
        <f t="shared" si="0"/>
      </c>
      <c r="D40" s="215"/>
      <c r="E40" s="354"/>
      <c r="F40" s="354"/>
      <c r="G40" s="354"/>
      <c r="H40" s="357"/>
      <c r="I40" s="180" t="str">
        <f t="shared" si="1"/>
        <v>V3  V4  V7  V9  </v>
      </c>
      <c r="J40" s="174">
        <f t="shared" si="2"/>
      </c>
      <c r="K40" s="175">
        <f t="shared" si="3"/>
      </c>
      <c r="L40" s="176">
        <f t="shared" si="4"/>
      </c>
      <c r="M40" s="176">
        <f t="shared" si="5"/>
      </c>
      <c r="N40" s="176">
        <f t="shared" si="6"/>
      </c>
      <c r="O40" s="177"/>
    </row>
    <row r="41" spans="1:15" ht="22.5" customHeight="1" thickBot="1">
      <c r="A41" s="183">
        <v>35</v>
      </c>
      <c r="B41" s="221">
        <f>IF('toets 1'!B41&lt;&gt;"",'toets 1'!B41,"")</f>
      </c>
      <c r="C41" s="184">
        <f>IF(COUNTBLANK(D41:H41)=5,"",SUM(D41:H41))</f>
      </c>
      <c r="D41" s="217"/>
      <c r="E41" s="355"/>
      <c r="F41" s="355"/>
      <c r="G41" s="355"/>
      <c r="H41" s="358"/>
      <c r="I41" s="185" t="str">
        <f t="shared" si="1"/>
        <v>V3  V4  V7  V9  </v>
      </c>
      <c r="J41" s="186">
        <f t="shared" si="2"/>
      </c>
      <c r="K41" s="187">
        <f t="shared" si="3"/>
      </c>
      <c r="L41" s="188">
        <f t="shared" si="4"/>
      </c>
      <c r="M41" s="188">
        <f t="shared" si="5"/>
      </c>
      <c r="N41" s="188">
        <f t="shared" si="6"/>
      </c>
      <c r="O41" s="189"/>
    </row>
    <row r="42" spans="1:15" ht="22.5" customHeight="1" thickBot="1">
      <c r="A42" s="190"/>
      <c r="B42" s="191" t="s">
        <v>3</v>
      </c>
      <c r="C42" s="192">
        <f aca="true" t="shared" si="7" ref="C42:H42">IF($A41-$A43=0,"",SUM(C7:C41)/($A41-$A43))</f>
      </c>
      <c r="D42" s="193">
        <f t="shared" si="7"/>
      </c>
      <c r="E42" s="194">
        <f t="shared" si="7"/>
      </c>
      <c r="F42" s="194">
        <f t="shared" si="7"/>
      </c>
      <c r="G42" s="194">
        <f t="shared" si="7"/>
      </c>
      <c r="H42" s="195">
        <f t="shared" si="7"/>
      </c>
      <c r="I42" s="196"/>
      <c r="J42" s="186">
        <f aca="true" t="shared" si="8" ref="J42:O42">IF($A41-$A43=0,"",SUM(J7:J41)/($A41-$A43))</f>
      </c>
      <c r="K42" s="197">
        <f t="shared" si="8"/>
      </c>
      <c r="L42" s="198">
        <f t="shared" si="8"/>
      </c>
      <c r="M42" s="198">
        <f t="shared" si="8"/>
      </c>
      <c r="N42" s="198">
        <f t="shared" si="8"/>
      </c>
      <c r="O42" s="199">
        <f t="shared" si="8"/>
      </c>
    </row>
    <row r="43" spans="1:162" s="204" customFormat="1" ht="22.5" customHeight="1">
      <c r="A43" s="200">
        <f>COUNTBLANK(C$7:C$41)</f>
        <v>35</v>
      </c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2"/>
      <c r="M43" s="202"/>
      <c r="N43" s="202"/>
      <c r="O43" s="202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203"/>
      <c r="BI43" s="203"/>
      <c r="BJ43" s="203"/>
      <c r="BK43" s="203"/>
      <c r="BL43" s="203"/>
      <c r="BM43" s="203"/>
      <c r="BN43" s="203"/>
      <c r="BO43" s="203"/>
      <c r="BP43" s="203"/>
      <c r="BQ43" s="203"/>
      <c r="BR43" s="203"/>
      <c r="BS43" s="203"/>
      <c r="BT43" s="203"/>
      <c r="BU43" s="203"/>
      <c r="BV43" s="203"/>
      <c r="BW43" s="203"/>
      <c r="BX43" s="203"/>
      <c r="BY43" s="203"/>
      <c r="BZ43" s="203"/>
      <c r="CA43" s="203"/>
      <c r="CB43" s="203"/>
      <c r="CC43" s="203"/>
      <c r="CD43" s="203"/>
      <c r="CE43" s="203"/>
      <c r="CF43" s="203"/>
      <c r="CG43" s="203"/>
      <c r="CH43" s="203"/>
      <c r="CI43" s="203"/>
      <c r="CJ43" s="203"/>
      <c r="CK43" s="203"/>
      <c r="CL43" s="203"/>
      <c r="CM43" s="203"/>
      <c r="CN43" s="203"/>
      <c r="CO43" s="203"/>
      <c r="CP43" s="203"/>
      <c r="CQ43" s="203"/>
      <c r="CR43" s="203"/>
      <c r="CS43" s="203"/>
      <c r="CT43" s="203"/>
      <c r="CU43" s="203"/>
      <c r="CV43" s="203"/>
      <c r="CW43" s="203"/>
      <c r="CX43" s="203"/>
      <c r="CY43" s="203"/>
      <c r="CZ43" s="203"/>
      <c r="DA43" s="203"/>
      <c r="DB43" s="203"/>
      <c r="DC43" s="203"/>
      <c r="DD43" s="203"/>
      <c r="DE43" s="203"/>
      <c r="DF43" s="203"/>
      <c r="DG43" s="203"/>
      <c r="DH43" s="203"/>
      <c r="DI43" s="203"/>
      <c r="DJ43" s="203"/>
      <c r="DK43" s="203"/>
      <c r="DL43" s="203"/>
      <c r="DM43" s="203"/>
      <c r="DN43" s="203"/>
      <c r="DO43" s="203"/>
      <c r="DP43" s="203"/>
      <c r="DQ43" s="203"/>
      <c r="DR43" s="203"/>
      <c r="DS43" s="203"/>
      <c r="DT43" s="203"/>
      <c r="DU43" s="203"/>
      <c r="DV43" s="203"/>
      <c r="DW43" s="203"/>
      <c r="DX43" s="203"/>
      <c r="DY43" s="203"/>
      <c r="DZ43" s="203"/>
      <c r="EA43" s="203"/>
      <c r="EB43" s="203"/>
      <c r="EC43" s="203"/>
      <c r="ED43" s="203"/>
      <c r="EE43" s="203"/>
      <c r="EF43" s="203"/>
      <c r="EG43" s="203"/>
      <c r="EH43" s="203"/>
      <c r="EI43" s="203"/>
      <c r="EJ43" s="203"/>
      <c r="EK43" s="203"/>
      <c r="EL43" s="203"/>
      <c r="EM43" s="203"/>
      <c r="EN43" s="203"/>
      <c r="EO43" s="203"/>
      <c r="EP43" s="203"/>
      <c r="EQ43" s="203"/>
      <c r="ER43" s="203"/>
      <c r="ES43" s="203"/>
      <c r="ET43" s="203"/>
      <c r="EU43" s="203"/>
      <c r="EV43" s="203"/>
      <c r="EW43" s="203"/>
      <c r="EX43" s="203"/>
      <c r="EY43" s="203"/>
      <c r="EZ43" s="203"/>
      <c r="FA43" s="203"/>
      <c r="FB43" s="203"/>
      <c r="FC43" s="203"/>
      <c r="FD43" s="203"/>
      <c r="FE43" s="203"/>
      <c r="FF43" s="203"/>
    </row>
    <row r="44" spans="11:16" ht="11.25">
      <c r="K44" s="208"/>
      <c r="L44" s="208"/>
      <c r="M44" s="208"/>
      <c r="N44" s="208"/>
      <c r="O44" s="208"/>
      <c r="P44" s="159"/>
    </row>
    <row r="45" spans="11:16" ht="11.25">
      <c r="K45" s="208"/>
      <c r="L45" s="208"/>
      <c r="M45" s="208"/>
      <c r="N45" s="208"/>
      <c r="O45" s="208"/>
      <c r="P45" s="159"/>
    </row>
    <row r="46" spans="11:16" ht="11.25">
      <c r="K46" s="208"/>
      <c r="L46" s="208"/>
      <c r="M46" s="208"/>
      <c r="N46" s="208"/>
      <c r="O46" s="208"/>
      <c r="P46" s="159"/>
    </row>
    <row r="47" spans="11:16" ht="11.25">
      <c r="K47" s="208"/>
      <c r="L47" s="208"/>
      <c r="M47" s="208"/>
      <c r="N47" s="208"/>
      <c r="O47" s="208"/>
      <c r="P47" s="159"/>
    </row>
    <row r="48" spans="11:16" ht="11.25">
      <c r="K48" s="208"/>
      <c r="L48" s="208"/>
      <c r="M48" s="208"/>
      <c r="N48" s="208"/>
      <c r="O48" s="208"/>
      <c r="P48" s="159"/>
    </row>
    <row r="49" spans="3:16" ht="11.25">
      <c r="C49" s="206">
        <f>IF($A48-$A50=0,"",SUM(C14:C48)/($A48-$A50))</f>
      </c>
      <c r="K49" s="208"/>
      <c r="L49" s="208"/>
      <c r="M49" s="208"/>
      <c r="N49" s="208"/>
      <c r="O49" s="208"/>
      <c r="P49" s="159"/>
    </row>
    <row r="50" spans="11:16" ht="11.25">
      <c r="K50" s="208"/>
      <c r="L50" s="208"/>
      <c r="M50" s="208"/>
      <c r="N50" s="208"/>
      <c r="O50" s="208"/>
      <c r="P50" s="159"/>
    </row>
    <row r="51" spans="11:16" ht="11.25">
      <c r="K51" s="208"/>
      <c r="L51" s="208"/>
      <c r="M51" s="208"/>
      <c r="N51" s="208"/>
      <c r="O51" s="208"/>
      <c r="P51" s="159"/>
    </row>
    <row r="52" spans="11:16" ht="11.25">
      <c r="K52" s="208"/>
      <c r="L52" s="208"/>
      <c r="M52" s="208"/>
      <c r="N52" s="208"/>
      <c r="O52" s="208"/>
      <c r="P52" s="159"/>
    </row>
    <row r="53" spans="11:16" ht="11.25">
      <c r="K53" s="208"/>
      <c r="L53" s="208"/>
      <c r="M53" s="208"/>
      <c r="N53" s="208"/>
      <c r="O53" s="208"/>
      <c r="P53" s="159"/>
    </row>
    <row r="54" spans="11:15" ht="11.25">
      <c r="K54" s="208"/>
      <c r="L54" s="208"/>
      <c r="M54" s="208"/>
      <c r="N54" s="208"/>
      <c r="O54" s="208"/>
    </row>
    <row r="55" spans="11:15" ht="11.25">
      <c r="K55" s="208"/>
      <c r="L55" s="208"/>
      <c r="M55" s="208"/>
      <c r="N55" s="208"/>
      <c r="O55" s="208"/>
    </row>
    <row r="56" spans="11:15" ht="11.25">
      <c r="K56" s="208"/>
      <c r="L56" s="208"/>
      <c r="M56" s="208"/>
      <c r="N56" s="208"/>
      <c r="O56" s="208"/>
    </row>
    <row r="57" spans="11:15" ht="11.25">
      <c r="K57" s="208"/>
      <c r="L57" s="208"/>
      <c r="M57" s="208"/>
      <c r="N57" s="208"/>
      <c r="O57" s="208"/>
    </row>
    <row r="58" spans="11:15" ht="11.25">
      <c r="K58" s="208"/>
      <c r="L58" s="208"/>
      <c r="M58" s="208"/>
      <c r="N58" s="208"/>
      <c r="O58" s="208"/>
    </row>
    <row r="59" spans="11:15" ht="11.25">
      <c r="K59" s="208"/>
      <c r="L59" s="208"/>
      <c r="M59" s="208"/>
      <c r="N59" s="208"/>
      <c r="O59" s="208"/>
    </row>
    <row r="60" spans="11:15" ht="11.25">
      <c r="K60" s="208"/>
      <c r="L60" s="208"/>
      <c r="M60" s="208"/>
      <c r="N60" s="208"/>
      <c r="O60" s="208"/>
    </row>
    <row r="61" spans="11:15" ht="11.25">
      <c r="K61" s="208"/>
      <c r="L61" s="208"/>
      <c r="M61" s="208"/>
      <c r="N61" s="208"/>
      <c r="O61" s="208"/>
    </row>
    <row r="62" spans="11:15" ht="11.25">
      <c r="K62" s="208"/>
      <c r="L62" s="208"/>
      <c r="M62" s="208"/>
      <c r="N62" s="208"/>
      <c r="O62" s="208"/>
    </row>
    <row r="63" spans="11:15" ht="11.25">
      <c r="K63" s="208"/>
      <c r="L63" s="208"/>
      <c r="M63" s="208"/>
      <c r="N63" s="208"/>
      <c r="O63" s="208"/>
    </row>
    <row r="64" spans="11:15" ht="11.25">
      <c r="K64" s="208"/>
      <c r="L64" s="208"/>
      <c r="M64" s="208"/>
      <c r="N64" s="208"/>
      <c r="O64" s="208"/>
    </row>
    <row r="65" spans="11:15" ht="11.25">
      <c r="K65" s="208"/>
      <c r="L65" s="208"/>
      <c r="M65" s="208"/>
      <c r="N65" s="208"/>
      <c r="O65" s="208"/>
    </row>
    <row r="66" spans="11:15" ht="11.25">
      <c r="K66" s="208"/>
      <c r="L66" s="208"/>
      <c r="M66" s="208"/>
      <c r="N66" s="208"/>
      <c r="O66" s="208"/>
    </row>
    <row r="67" spans="11:15" ht="11.25">
      <c r="K67" s="208"/>
      <c r="L67" s="208"/>
      <c r="M67" s="208"/>
      <c r="N67" s="208"/>
      <c r="O67" s="208"/>
    </row>
    <row r="68" spans="11:15" ht="11.25">
      <c r="K68" s="208"/>
      <c r="L68" s="208"/>
      <c r="M68" s="208"/>
      <c r="N68" s="208"/>
      <c r="O68" s="208"/>
    </row>
    <row r="69" spans="11:15" ht="11.25">
      <c r="K69" s="208"/>
      <c r="L69" s="208"/>
      <c r="M69" s="208"/>
      <c r="N69" s="208"/>
      <c r="O69" s="208"/>
    </row>
    <row r="70" spans="11:15" ht="11.25">
      <c r="K70" s="208"/>
      <c r="L70" s="208"/>
      <c r="M70" s="208"/>
      <c r="N70" s="208"/>
      <c r="O70" s="208"/>
    </row>
    <row r="71" spans="11:15" ht="11.25">
      <c r="K71" s="208"/>
      <c r="L71" s="208"/>
      <c r="M71" s="208"/>
      <c r="N71" s="208"/>
      <c r="O71" s="208"/>
    </row>
    <row r="72" spans="11:15" ht="11.25">
      <c r="K72" s="208"/>
      <c r="L72" s="208"/>
      <c r="M72" s="208"/>
      <c r="N72" s="208"/>
      <c r="O72" s="208"/>
    </row>
    <row r="73" spans="11:15" ht="11.25">
      <c r="K73" s="208"/>
      <c r="L73" s="208"/>
      <c r="M73" s="208"/>
      <c r="N73" s="208"/>
      <c r="O73" s="208"/>
    </row>
    <row r="74" spans="11:15" ht="11.25">
      <c r="K74" s="208"/>
      <c r="L74" s="208"/>
      <c r="M74" s="208"/>
      <c r="N74" s="208"/>
      <c r="O74" s="208"/>
    </row>
    <row r="75" spans="11:15" ht="11.25">
      <c r="K75" s="208"/>
      <c r="L75" s="208"/>
      <c r="M75" s="208"/>
      <c r="N75" s="208"/>
      <c r="O75" s="208"/>
    </row>
    <row r="76" spans="11:15" ht="11.25">
      <c r="K76" s="208"/>
      <c r="L76" s="208"/>
      <c r="M76" s="208"/>
      <c r="N76" s="208"/>
      <c r="O76" s="208"/>
    </row>
    <row r="77" spans="11:15" ht="11.25">
      <c r="K77" s="208"/>
      <c r="L77" s="208"/>
      <c r="M77" s="208"/>
      <c r="N77" s="208"/>
      <c r="O77" s="208"/>
    </row>
    <row r="78" spans="11:15" ht="11.25">
      <c r="K78" s="208"/>
      <c r="L78" s="208"/>
      <c r="M78" s="208"/>
      <c r="N78" s="208"/>
      <c r="O78" s="208"/>
    </row>
    <row r="79" spans="11:15" ht="11.25">
      <c r="K79" s="208"/>
      <c r="L79" s="208"/>
      <c r="M79" s="208"/>
      <c r="N79" s="208"/>
      <c r="O79" s="208"/>
    </row>
    <row r="80" spans="11:15" ht="11.25">
      <c r="K80" s="208"/>
      <c r="L80" s="208"/>
      <c r="M80" s="208"/>
      <c r="N80" s="208"/>
      <c r="O80" s="208"/>
    </row>
    <row r="81" spans="11:15" ht="11.25">
      <c r="K81" s="208"/>
      <c r="L81" s="208"/>
      <c r="M81" s="208"/>
      <c r="N81" s="208"/>
      <c r="O81" s="208"/>
    </row>
    <row r="82" spans="11:15" ht="11.25">
      <c r="K82" s="208"/>
      <c r="L82" s="208"/>
      <c r="M82" s="208"/>
      <c r="N82" s="208"/>
      <c r="O82" s="208"/>
    </row>
    <row r="83" spans="11:15" ht="11.25">
      <c r="K83" s="208"/>
      <c r="L83" s="208"/>
      <c r="M83" s="208"/>
      <c r="N83" s="208"/>
      <c r="O83" s="208"/>
    </row>
    <row r="84" spans="11:15" ht="11.25">
      <c r="K84" s="208"/>
      <c r="L84" s="208"/>
      <c r="M84" s="208"/>
      <c r="N84" s="208"/>
      <c r="O84" s="208"/>
    </row>
    <row r="85" spans="11:15" ht="11.25">
      <c r="K85" s="208"/>
      <c r="L85" s="208"/>
      <c r="M85" s="208"/>
      <c r="N85" s="208"/>
      <c r="O85" s="208"/>
    </row>
    <row r="86" spans="11:15" ht="11.25">
      <c r="K86" s="208"/>
      <c r="L86" s="208"/>
      <c r="M86" s="208"/>
      <c r="N86" s="208"/>
      <c r="O86" s="208"/>
    </row>
    <row r="87" spans="11:15" ht="11.25">
      <c r="K87" s="208"/>
      <c r="L87" s="208"/>
      <c r="M87" s="208"/>
      <c r="N87" s="208"/>
      <c r="O87" s="208"/>
    </row>
    <row r="88" spans="11:15" ht="11.25">
      <c r="K88" s="208"/>
      <c r="L88" s="208"/>
      <c r="M88" s="208"/>
      <c r="N88" s="208"/>
      <c r="O88" s="208"/>
    </row>
    <row r="89" spans="11:15" ht="11.25">
      <c r="K89" s="208"/>
      <c r="L89" s="208"/>
      <c r="M89" s="208"/>
      <c r="N89" s="208"/>
      <c r="O89" s="208"/>
    </row>
    <row r="90" spans="11:15" ht="11.25">
      <c r="K90" s="208"/>
      <c r="L90" s="208"/>
      <c r="M90" s="208"/>
      <c r="N90" s="208"/>
      <c r="O90" s="208"/>
    </row>
    <row r="91" spans="11:15" ht="11.25">
      <c r="K91" s="208"/>
      <c r="L91" s="208"/>
      <c r="M91" s="208"/>
      <c r="N91" s="208"/>
      <c r="O91" s="208"/>
    </row>
    <row r="92" spans="11:15" ht="11.25">
      <c r="K92" s="208"/>
      <c r="L92" s="208"/>
      <c r="M92" s="208"/>
      <c r="N92" s="208"/>
      <c r="O92" s="208"/>
    </row>
    <row r="93" spans="11:15" ht="11.25">
      <c r="K93" s="208"/>
      <c r="L93" s="208"/>
      <c r="M93" s="208"/>
      <c r="N93" s="208"/>
      <c r="O93" s="208"/>
    </row>
    <row r="94" spans="11:15" ht="11.25">
      <c r="K94" s="208"/>
      <c r="L94" s="208"/>
      <c r="M94" s="208"/>
      <c r="N94" s="208"/>
      <c r="O94" s="208"/>
    </row>
    <row r="95" spans="11:15" ht="11.25">
      <c r="K95" s="208"/>
      <c r="L95" s="208"/>
      <c r="M95" s="208"/>
      <c r="N95" s="208"/>
      <c r="O95" s="208"/>
    </row>
  </sheetData>
  <sheetProtection sheet="1" objects="1" scenarios="1"/>
  <mergeCells count="12">
    <mergeCell ref="A5:C5"/>
    <mergeCell ref="A4:C4"/>
    <mergeCell ref="K3:O3"/>
    <mergeCell ref="A3:C3"/>
    <mergeCell ref="D3:H3"/>
    <mergeCell ref="K5:O5"/>
    <mergeCell ref="D2:H2"/>
    <mergeCell ref="K1:O2"/>
    <mergeCell ref="A1:B1"/>
    <mergeCell ref="C1:D1"/>
    <mergeCell ref="E1:F1"/>
    <mergeCell ref="G1:I1"/>
  </mergeCells>
  <conditionalFormatting sqref="J7:J41">
    <cfRule type="cellIs" priority="1" dxfId="0" operator="between" stopIfTrue="1">
      <formula>8</formula>
      <formula>10</formula>
    </cfRule>
    <cfRule type="cellIs" priority="2" dxfId="1" operator="between" stopIfTrue="1">
      <formula>6</formula>
      <formula>7.9</formula>
    </cfRule>
    <cfRule type="cellIs" priority="3" dxfId="2" operator="lessThan" stopIfTrue="1">
      <formula>6</formula>
    </cfRule>
  </conditionalFormatting>
  <conditionalFormatting sqref="D7:H41">
    <cfRule type="cellIs" priority="4" dxfId="3" operator="between" stopIfTrue="1">
      <formula>D$5+1</formula>
      <formula>D$4+1</formula>
    </cfRule>
  </conditionalFormatting>
  <conditionalFormatting sqref="G1">
    <cfRule type="cellIs" priority="5" dxfId="4" operator="equal" stopIfTrue="1">
      <formula>"(klik hier en vul in)"</formula>
    </cfRule>
  </conditionalFormatting>
  <conditionalFormatting sqref="C7:C41">
    <cfRule type="cellIs" priority="6" dxfId="5" operator="notEqual" stopIfTrue="1">
      <formula>SUM(D7:H7)</formula>
    </cfRule>
  </conditionalFormatting>
  <conditionalFormatting sqref="K7:O41">
    <cfRule type="expression" priority="7" dxfId="6" stopIfTrue="1">
      <formula>$C7=""</formula>
    </cfRule>
  </conditionalFormatting>
  <conditionalFormatting sqref="I7:I41">
    <cfRule type="expression" priority="8" dxfId="7" stopIfTrue="1">
      <formula>C7=""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7" r:id="rId3"/>
  <headerFooter alignWithMargins="0">
    <oddFooter>&amp;L&amp;8© 2008 - Malmberg, Den Bosch&amp;R&amp;8AdT / &amp;D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8">
    <pageSetUpPr fitToPage="1"/>
  </sheetPr>
  <dimension ref="A1:FF95"/>
  <sheetViews>
    <sheetView showGridLines="0" zoomScaleSheetLayoutView="50" workbookViewId="0" topLeftCell="A1">
      <selection activeCell="A13" sqref="A13:B13"/>
    </sheetView>
  </sheetViews>
  <sheetFormatPr defaultColWidth="9.00390625" defaultRowHeight="11.25"/>
  <cols>
    <col min="1" max="1" width="3.625" style="205" customWidth="1"/>
    <col min="2" max="2" width="25.625" style="160" customWidth="1"/>
    <col min="3" max="3" width="5.625" style="206" customWidth="1"/>
    <col min="4" max="8" width="5.625" style="160" customWidth="1"/>
    <col min="9" max="9" width="10.625" style="207" customWidth="1"/>
    <col min="10" max="10" width="4.625" style="160" customWidth="1"/>
    <col min="11" max="15" width="4.625" style="209" customWidth="1"/>
    <col min="16" max="16" width="9.00390625" style="158" customWidth="1"/>
    <col min="17" max="162" width="9.00390625" style="159" customWidth="1"/>
    <col min="163" max="16384" width="9.00390625" style="160" customWidth="1"/>
  </cols>
  <sheetData>
    <row r="1" spans="1:162" s="142" customFormat="1" ht="19.5" customHeight="1" thickBot="1">
      <c r="A1" s="373" t="s">
        <v>110</v>
      </c>
      <c r="B1" s="374"/>
      <c r="C1" s="374" t="s">
        <v>23</v>
      </c>
      <c r="D1" s="375"/>
      <c r="E1" s="376" t="s">
        <v>0</v>
      </c>
      <c r="F1" s="377"/>
      <c r="G1" s="378" t="s">
        <v>1</v>
      </c>
      <c r="H1" s="378"/>
      <c r="I1" s="378"/>
      <c r="J1" s="139"/>
      <c r="K1" s="367" t="s">
        <v>103</v>
      </c>
      <c r="L1" s="368"/>
      <c r="M1" s="368"/>
      <c r="N1" s="368"/>
      <c r="O1" s="369"/>
      <c r="P1" s="140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/>
      <c r="ER1" s="141"/>
      <c r="ES1" s="141"/>
      <c r="ET1" s="141"/>
      <c r="EU1" s="141"/>
      <c r="EV1" s="141"/>
      <c r="EW1" s="141"/>
      <c r="EX1" s="141"/>
      <c r="EY1" s="141"/>
      <c r="EZ1" s="141"/>
      <c r="FA1" s="141"/>
      <c r="FB1" s="141"/>
      <c r="FC1" s="141"/>
      <c r="FD1" s="141"/>
      <c r="FE1" s="141"/>
      <c r="FF1" s="141"/>
    </row>
    <row r="2" spans="1:162" s="142" customFormat="1" ht="24.75" customHeight="1" thickBot="1">
      <c r="A2" s="143"/>
      <c r="B2" s="144"/>
      <c r="C2" s="145"/>
      <c r="D2" s="365" t="s">
        <v>102</v>
      </c>
      <c r="E2" s="366"/>
      <c r="F2" s="366"/>
      <c r="G2" s="366"/>
      <c r="H2" s="366"/>
      <c r="I2" s="146"/>
      <c r="J2" s="147"/>
      <c r="K2" s="370"/>
      <c r="L2" s="371"/>
      <c r="M2" s="371"/>
      <c r="N2" s="371"/>
      <c r="O2" s="372"/>
      <c r="P2" s="140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</row>
    <row r="3" spans="1:16" s="141" customFormat="1" ht="15" customHeight="1" thickBot="1">
      <c r="A3" s="381" t="s">
        <v>101</v>
      </c>
      <c r="B3" s="382"/>
      <c r="C3" s="382"/>
      <c r="D3" s="386">
        <f>COUNTA(D6:H6)</f>
        <v>4</v>
      </c>
      <c r="E3" s="387"/>
      <c r="F3" s="387"/>
      <c r="G3" s="387"/>
      <c r="H3" s="387"/>
      <c r="I3" s="148"/>
      <c r="J3" s="149"/>
      <c r="K3" s="383" t="s">
        <v>20</v>
      </c>
      <c r="L3" s="384"/>
      <c r="M3" s="384"/>
      <c r="N3" s="384"/>
      <c r="O3" s="385"/>
      <c r="P3" s="140"/>
    </row>
    <row r="4" spans="1:162" s="142" customFormat="1" ht="15" customHeight="1" thickBot="1">
      <c r="A4" s="381" t="s">
        <v>8</v>
      </c>
      <c r="B4" s="382"/>
      <c r="C4" s="382"/>
      <c r="D4" s="150">
        <v>10</v>
      </c>
      <c r="E4" s="150">
        <v>8</v>
      </c>
      <c r="F4" s="150">
        <v>15</v>
      </c>
      <c r="G4" s="150">
        <v>10</v>
      </c>
      <c r="H4" s="151"/>
      <c r="I4" s="148"/>
      <c r="J4" s="152"/>
      <c r="K4" s="153">
        <f>D4</f>
        <v>10</v>
      </c>
      <c r="L4" s="154">
        <f>E4</f>
        <v>8</v>
      </c>
      <c r="M4" s="154">
        <f>F4</f>
        <v>15</v>
      </c>
      <c r="N4" s="154">
        <f>G4</f>
        <v>10</v>
      </c>
      <c r="O4" s="155"/>
      <c r="P4" s="140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</row>
    <row r="5" spans="1:15" ht="15" customHeight="1" thickBot="1">
      <c r="A5" s="379" t="s">
        <v>7</v>
      </c>
      <c r="B5" s="380"/>
      <c r="C5" s="380"/>
      <c r="D5" s="156">
        <v>0</v>
      </c>
      <c r="E5" s="156">
        <v>0</v>
      </c>
      <c r="F5" s="156">
        <v>0</v>
      </c>
      <c r="G5" s="156">
        <v>0</v>
      </c>
      <c r="H5" s="157"/>
      <c r="I5" s="148"/>
      <c r="J5" s="149"/>
      <c r="K5" s="388"/>
      <c r="L5" s="389"/>
      <c r="M5" s="389"/>
      <c r="N5" s="389"/>
      <c r="O5" s="390"/>
    </row>
    <row r="6" spans="1:15" ht="22.5" customHeight="1" thickBot="1" thickTop="1">
      <c r="A6" s="161"/>
      <c r="B6" s="162" t="s">
        <v>6</v>
      </c>
      <c r="C6" s="163" t="s">
        <v>4</v>
      </c>
      <c r="D6" s="164" t="s">
        <v>55</v>
      </c>
      <c r="E6" s="164" t="s">
        <v>56</v>
      </c>
      <c r="F6" s="164" t="s">
        <v>57</v>
      </c>
      <c r="G6" s="164" t="s">
        <v>58</v>
      </c>
      <c r="H6" s="165"/>
      <c r="I6" s="166" t="s">
        <v>9</v>
      </c>
      <c r="J6" s="167" t="s">
        <v>2</v>
      </c>
      <c r="K6" s="168">
        <v>1</v>
      </c>
      <c r="L6" s="169">
        <v>2</v>
      </c>
      <c r="M6" s="169">
        <v>3</v>
      </c>
      <c r="N6" s="169">
        <v>4</v>
      </c>
      <c r="O6" s="170"/>
    </row>
    <row r="7" spans="1:15" ht="22.5" customHeight="1" thickTop="1">
      <c r="A7" s="171">
        <v>1</v>
      </c>
      <c r="B7" s="219">
        <f>IF('toets 1'!B7&lt;&gt;"",'toets 1'!B7,"")</f>
      </c>
      <c r="C7" s="172">
        <f aca="true" t="shared" si="0" ref="C7:C40">IF(COUNTBLANK(D7:H7)=5,"",SUM(D7:H7))</f>
      </c>
      <c r="D7" s="213"/>
      <c r="E7" s="353"/>
      <c r="F7" s="353"/>
      <c r="G7" s="353"/>
      <c r="H7" s="356"/>
      <c r="I7" s="173" t="str">
        <f aca="true" t="shared" si="1" ref="I7:I41">CONCATENATE(IF(D7&gt;$D$5,"R3  ","V3  "),IF(E7&gt;E$5,"R4  ","V4  "),IF(F7&gt;F$5,"R7  ","V7  "),IF(G7&gt;G$5,"R9  ","V9  "))</f>
        <v>V3  V4  V7  V9  </v>
      </c>
      <c r="J7" s="174">
        <f aca="true" t="shared" si="2" ref="J7:J41">IF(C7="","",AVERAGE(K7:N7))</f>
      </c>
      <c r="K7" s="175">
        <f>IF($C7="","",VLOOKUP(D7,TIEN,2,TRUE))</f>
      </c>
      <c r="L7" s="176">
        <f>IF($C7="","",VLOOKUP(E7,ACHT,2,TRUE))</f>
      </c>
      <c r="M7" s="176">
        <f>IF($C7="","",VLOOKUP(F7,VIJFTIEN,2,TRUE))</f>
      </c>
      <c r="N7" s="176">
        <f>IF($C7="","",VLOOKUP(G7,TIEN,2,TRUE))</f>
      </c>
      <c r="O7" s="177"/>
    </row>
    <row r="8" spans="1:15" ht="22.5" customHeight="1">
      <c r="A8" s="178">
        <v>2</v>
      </c>
      <c r="B8" s="220">
        <f>IF('toets 1'!B8&lt;&gt;"",'toets 1'!B8,"")</f>
      </c>
      <c r="C8" s="179">
        <f t="shared" si="0"/>
      </c>
      <c r="D8" s="215"/>
      <c r="E8" s="354"/>
      <c r="F8" s="354"/>
      <c r="G8" s="354"/>
      <c r="H8" s="357"/>
      <c r="I8" s="180" t="str">
        <f t="shared" si="1"/>
        <v>V3  V4  V7  V9  </v>
      </c>
      <c r="J8" s="174">
        <f t="shared" si="2"/>
      </c>
      <c r="K8" s="175">
        <f aca="true" t="shared" si="3" ref="K8:K41">IF($C8="","",VLOOKUP(D8,TIEN,2,TRUE))</f>
      </c>
      <c r="L8" s="176">
        <f aca="true" t="shared" si="4" ref="L8:L41">IF($C8="","",VLOOKUP(E8,ACHT,2,TRUE))</f>
      </c>
      <c r="M8" s="176">
        <f aca="true" t="shared" si="5" ref="M8:M41">IF($C8="","",VLOOKUP(F8,VIJFTIEN,2,TRUE))</f>
      </c>
      <c r="N8" s="176">
        <f aca="true" t="shared" si="6" ref="N8:N41">IF($C8="","",VLOOKUP(G8,TIEN,2,TRUE))</f>
      </c>
      <c r="O8" s="177"/>
    </row>
    <row r="9" spans="1:15" ht="22.5" customHeight="1">
      <c r="A9" s="178">
        <v>3</v>
      </c>
      <c r="B9" s="220">
        <f>IF('toets 1'!B9&lt;&gt;"",'toets 1'!B9,"")</f>
      </c>
      <c r="C9" s="179">
        <f t="shared" si="0"/>
      </c>
      <c r="D9" s="215"/>
      <c r="E9" s="354"/>
      <c r="F9" s="354"/>
      <c r="G9" s="354"/>
      <c r="H9" s="357"/>
      <c r="I9" s="180" t="str">
        <f t="shared" si="1"/>
        <v>V3  V4  V7  V9  </v>
      </c>
      <c r="J9" s="174">
        <f t="shared" si="2"/>
      </c>
      <c r="K9" s="175">
        <f t="shared" si="3"/>
      </c>
      <c r="L9" s="176">
        <f t="shared" si="4"/>
      </c>
      <c r="M9" s="176">
        <f t="shared" si="5"/>
      </c>
      <c r="N9" s="176">
        <f t="shared" si="6"/>
      </c>
      <c r="O9" s="177"/>
    </row>
    <row r="10" spans="1:15" ht="22.5" customHeight="1">
      <c r="A10" s="178">
        <v>4</v>
      </c>
      <c r="B10" s="220">
        <f>IF('toets 1'!B10&lt;&gt;"",'toets 1'!B10,"")</f>
      </c>
      <c r="C10" s="179">
        <f t="shared" si="0"/>
      </c>
      <c r="D10" s="215"/>
      <c r="E10" s="354"/>
      <c r="F10" s="354"/>
      <c r="G10" s="354"/>
      <c r="H10" s="357"/>
      <c r="I10" s="180" t="str">
        <f t="shared" si="1"/>
        <v>V3  V4  V7  V9  </v>
      </c>
      <c r="J10" s="174">
        <f t="shared" si="2"/>
      </c>
      <c r="K10" s="175">
        <f t="shared" si="3"/>
      </c>
      <c r="L10" s="176">
        <f t="shared" si="4"/>
      </c>
      <c r="M10" s="176">
        <f t="shared" si="5"/>
      </c>
      <c r="N10" s="176">
        <f t="shared" si="6"/>
      </c>
      <c r="O10" s="177"/>
    </row>
    <row r="11" spans="1:15" ht="22.5" customHeight="1">
      <c r="A11" s="178">
        <v>5</v>
      </c>
      <c r="B11" s="220">
        <f>IF('toets 1'!B11&lt;&gt;"",'toets 1'!B11,"")</f>
      </c>
      <c r="C11" s="179">
        <f t="shared" si="0"/>
      </c>
      <c r="D11" s="215"/>
      <c r="E11" s="354"/>
      <c r="F11" s="354"/>
      <c r="G11" s="354"/>
      <c r="H11" s="357"/>
      <c r="I11" s="180" t="str">
        <f t="shared" si="1"/>
        <v>V3  V4  V7  V9  </v>
      </c>
      <c r="J11" s="174">
        <f t="shared" si="2"/>
      </c>
      <c r="K11" s="175">
        <f t="shared" si="3"/>
      </c>
      <c r="L11" s="176">
        <f t="shared" si="4"/>
      </c>
      <c r="M11" s="176">
        <f t="shared" si="5"/>
      </c>
      <c r="N11" s="176">
        <f t="shared" si="6"/>
      </c>
      <c r="O11" s="177"/>
    </row>
    <row r="12" spans="1:162" s="181" customFormat="1" ht="22.5" customHeight="1">
      <c r="A12" s="178">
        <v>6</v>
      </c>
      <c r="B12" s="220">
        <f>IF('toets 1'!B12&lt;&gt;"",'toets 1'!B12,"")</f>
      </c>
      <c r="C12" s="179">
        <f t="shared" si="0"/>
      </c>
      <c r="D12" s="215"/>
      <c r="E12" s="354"/>
      <c r="F12" s="354"/>
      <c r="G12" s="354"/>
      <c r="H12" s="357"/>
      <c r="I12" s="180" t="str">
        <f t="shared" si="1"/>
        <v>V3  V4  V7  V9  </v>
      </c>
      <c r="J12" s="174">
        <f t="shared" si="2"/>
      </c>
      <c r="K12" s="175">
        <f t="shared" si="3"/>
      </c>
      <c r="L12" s="176">
        <f t="shared" si="4"/>
      </c>
      <c r="M12" s="176">
        <f t="shared" si="5"/>
      </c>
      <c r="N12" s="176">
        <f t="shared" si="6"/>
      </c>
      <c r="O12" s="177"/>
      <c r="P12" s="158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59"/>
      <c r="DS12" s="159"/>
      <c r="DT12" s="159"/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59"/>
      <c r="EF12" s="159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159"/>
      <c r="ES12" s="159"/>
      <c r="ET12" s="159"/>
      <c r="EU12" s="159"/>
      <c r="EV12" s="159"/>
      <c r="EW12" s="159"/>
      <c r="EX12" s="159"/>
      <c r="EY12" s="159"/>
      <c r="EZ12" s="159"/>
      <c r="FA12" s="159"/>
      <c r="FB12" s="159"/>
      <c r="FC12" s="159"/>
      <c r="FD12" s="159"/>
      <c r="FE12" s="159"/>
      <c r="FF12" s="159"/>
    </row>
    <row r="13" spans="1:15" ht="22.5" customHeight="1">
      <c r="A13" s="178">
        <v>7</v>
      </c>
      <c r="B13" s="220">
        <f>IF('toets 1'!B13&lt;&gt;"",'toets 1'!B13,"")</f>
      </c>
      <c r="C13" s="179">
        <f t="shared" si="0"/>
      </c>
      <c r="D13" s="215"/>
      <c r="E13" s="354"/>
      <c r="F13" s="354"/>
      <c r="G13" s="354"/>
      <c r="H13" s="357"/>
      <c r="I13" s="180" t="str">
        <f t="shared" si="1"/>
        <v>V3  V4  V7  V9  </v>
      </c>
      <c r="J13" s="174">
        <f t="shared" si="2"/>
      </c>
      <c r="K13" s="175">
        <f t="shared" si="3"/>
      </c>
      <c r="L13" s="176">
        <f t="shared" si="4"/>
      </c>
      <c r="M13" s="176">
        <f t="shared" si="5"/>
      </c>
      <c r="N13" s="176">
        <f t="shared" si="6"/>
      </c>
      <c r="O13" s="177"/>
    </row>
    <row r="14" spans="1:15" ht="22.5" customHeight="1">
      <c r="A14" s="178">
        <v>8</v>
      </c>
      <c r="B14" s="220">
        <f>IF('toets 1'!B14&lt;&gt;"",'toets 1'!B14,"")</f>
      </c>
      <c r="C14" s="179">
        <f t="shared" si="0"/>
      </c>
      <c r="D14" s="215"/>
      <c r="E14" s="354"/>
      <c r="F14" s="354"/>
      <c r="G14" s="354"/>
      <c r="H14" s="357"/>
      <c r="I14" s="180" t="str">
        <f t="shared" si="1"/>
        <v>V3  V4  V7  V9  </v>
      </c>
      <c r="J14" s="174">
        <f t="shared" si="2"/>
      </c>
      <c r="K14" s="175">
        <f t="shared" si="3"/>
      </c>
      <c r="L14" s="176">
        <f t="shared" si="4"/>
      </c>
      <c r="M14" s="176">
        <f t="shared" si="5"/>
      </c>
      <c r="N14" s="176">
        <f t="shared" si="6"/>
      </c>
      <c r="O14" s="177"/>
    </row>
    <row r="15" spans="1:15" ht="22.5" customHeight="1">
      <c r="A15" s="178">
        <v>9</v>
      </c>
      <c r="B15" s="220">
        <f>IF('toets 1'!B15&lt;&gt;"",'toets 1'!B15,"")</f>
      </c>
      <c r="C15" s="179">
        <f t="shared" si="0"/>
      </c>
      <c r="D15" s="215"/>
      <c r="E15" s="354"/>
      <c r="F15" s="354"/>
      <c r="G15" s="354"/>
      <c r="H15" s="357"/>
      <c r="I15" s="180" t="str">
        <f t="shared" si="1"/>
        <v>V3  V4  V7  V9  </v>
      </c>
      <c r="J15" s="174">
        <f t="shared" si="2"/>
      </c>
      <c r="K15" s="175">
        <f t="shared" si="3"/>
      </c>
      <c r="L15" s="176">
        <f t="shared" si="4"/>
      </c>
      <c r="M15" s="176">
        <f t="shared" si="5"/>
      </c>
      <c r="N15" s="176">
        <f t="shared" si="6"/>
      </c>
      <c r="O15" s="177"/>
    </row>
    <row r="16" spans="1:15" ht="22.5" customHeight="1">
      <c r="A16" s="178">
        <v>10</v>
      </c>
      <c r="B16" s="220">
        <f>IF('toets 1'!B16&lt;&gt;"",'toets 1'!B16,"")</f>
      </c>
      <c r="C16" s="179">
        <f t="shared" si="0"/>
      </c>
      <c r="D16" s="215"/>
      <c r="E16" s="354"/>
      <c r="F16" s="354"/>
      <c r="G16" s="354"/>
      <c r="H16" s="357"/>
      <c r="I16" s="180" t="str">
        <f t="shared" si="1"/>
        <v>V3  V4  V7  V9  </v>
      </c>
      <c r="J16" s="174">
        <f t="shared" si="2"/>
      </c>
      <c r="K16" s="175">
        <f t="shared" si="3"/>
      </c>
      <c r="L16" s="176">
        <f t="shared" si="4"/>
      </c>
      <c r="M16" s="176">
        <f t="shared" si="5"/>
      </c>
      <c r="N16" s="176">
        <f t="shared" si="6"/>
      </c>
      <c r="O16" s="177"/>
    </row>
    <row r="17" spans="1:162" s="181" customFormat="1" ht="22.5" customHeight="1">
      <c r="A17" s="178">
        <v>11</v>
      </c>
      <c r="B17" s="220">
        <f>IF('toets 1'!B17&lt;&gt;"",'toets 1'!B17,"")</f>
      </c>
      <c r="C17" s="179">
        <f t="shared" si="0"/>
      </c>
      <c r="D17" s="215"/>
      <c r="E17" s="354"/>
      <c r="F17" s="354"/>
      <c r="G17" s="354"/>
      <c r="H17" s="357"/>
      <c r="I17" s="180" t="str">
        <f t="shared" si="1"/>
        <v>V3  V4  V7  V9  </v>
      </c>
      <c r="J17" s="174">
        <f t="shared" si="2"/>
      </c>
      <c r="K17" s="175">
        <f t="shared" si="3"/>
      </c>
      <c r="L17" s="176">
        <f t="shared" si="4"/>
      </c>
      <c r="M17" s="176">
        <f t="shared" si="5"/>
      </c>
      <c r="N17" s="176">
        <f t="shared" si="6"/>
      </c>
      <c r="O17" s="177"/>
      <c r="P17" s="158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59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59"/>
      <c r="DN17" s="159"/>
      <c r="DO17" s="159"/>
      <c r="DP17" s="159"/>
      <c r="DQ17" s="159"/>
      <c r="DR17" s="159"/>
      <c r="DS17" s="159"/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59"/>
      <c r="EF17" s="159"/>
      <c r="EG17" s="159"/>
      <c r="EH17" s="159"/>
      <c r="EI17" s="159"/>
      <c r="EJ17" s="159"/>
      <c r="EK17" s="159"/>
      <c r="EL17" s="159"/>
      <c r="EM17" s="159"/>
      <c r="EN17" s="159"/>
      <c r="EO17" s="159"/>
      <c r="EP17" s="159"/>
      <c r="EQ17" s="159"/>
      <c r="ER17" s="159"/>
      <c r="ES17" s="159"/>
      <c r="ET17" s="159"/>
      <c r="EU17" s="159"/>
      <c r="EV17" s="159"/>
      <c r="EW17" s="159"/>
      <c r="EX17" s="159"/>
      <c r="EY17" s="159"/>
      <c r="EZ17" s="159"/>
      <c r="FA17" s="159"/>
      <c r="FB17" s="159"/>
      <c r="FC17" s="159"/>
      <c r="FD17" s="159"/>
      <c r="FE17" s="159"/>
      <c r="FF17" s="159"/>
    </row>
    <row r="18" spans="1:15" ht="22.5" customHeight="1">
      <c r="A18" s="178">
        <v>12</v>
      </c>
      <c r="B18" s="220">
        <f>IF('toets 1'!B18&lt;&gt;"",'toets 1'!B18,"")</f>
      </c>
      <c r="C18" s="179">
        <f t="shared" si="0"/>
      </c>
      <c r="D18" s="215"/>
      <c r="E18" s="354"/>
      <c r="F18" s="354"/>
      <c r="G18" s="354"/>
      <c r="H18" s="357"/>
      <c r="I18" s="180" t="str">
        <f t="shared" si="1"/>
        <v>V3  V4  V7  V9  </v>
      </c>
      <c r="J18" s="174">
        <f t="shared" si="2"/>
      </c>
      <c r="K18" s="175">
        <f t="shared" si="3"/>
      </c>
      <c r="L18" s="176">
        <f t="shared" si="4"/>
      </c>
      <c r="M18" s="176">
        <f t="shared" si="5"/>
      </c>
      <c r="N18" s="176">
        <f t="shared" si="6"/>
      </c>
      <c r="O18" s="177"/>
    </row>
    <row r="19" spans="1:15" ht="22.5" customHeight="1">
      <c r="A19" s="178">
        <v>13</v>
      </c>
      <c r="B19" s="220">
        <f>IF('toets 1'!B19&lt;&gt;"",'toets 1'!B19,"")</f>
      </c>
      <c r="C19" s="179">
        <f t="shared" si="0"/>
      </c>
      <c r="D19" s="215"/>
      <c r="E19" s="354"/>
      <c r="F19" s="354"/>
      <c r="G19" s="354"/>
      <c r="H19" s="357"/>
      <c r="I19" s="180" t="str">
        <f t="shared" si="1"/>
        <v>V3  V4  V7  V9  </v>
      </c>
      <c r="J19" s="174">
        <f t="shared" si="2"/>
      </c>
      <c r="K19" s="175">
        <f t="shared" si="3"/>
      </c>
      <c r="L19" s="176">
        <f t="shared" si="4"/>
      </c>
      <c r="M19" s="176">
        <f t="shared" si="5"/>
      </c>
      <c r="N19" s="176">
        <f t="shared" si="6"/>
      </c>
      <c r="O19" s="177"/>
    </row>
    <row r="20" spans="1:15" ht="22.5" customHeight="1">
      <c r="A20" s="178">
        <v>14</v>
      </c>
      <c r="B20" s="220">
        <f>IF('toets 1'!B20&lt;&gt;"",'toets 1'!B20,"")</f>
      </c>
      <c r="C20" s="179">
        <f t="shared" si="0"/>
      </c>
      <c r="D20" s="215"/>
      <c r="E20" s="354"/>
      <c r="F20" s="354"/>
      <c r="G20" s="354"/>
      <c r="H20" s="357"/>
      <c r="I20" s="180" t="str">
        <f t="shared" si="1"/>
        <v>V3  V4  V7  V9  </v>
      </c>
      <c r="J20" s="174">
        <f t="shared" si="2"/>
      </c>
      <c r="K20" s="175">
        <f t="shared" si="3"/>
      </c>
      <c r="L20" s="176">
        <f t="shared" si="4"/>
      </c>
      <c r="M20" s="176">
        <f t="shared" si="5"/>
      </c>
      <c r="N20" s="176">
        <f t="shared" si="6"/>
      </c>
      <c r="O20" s="177"/>
    </row>
    <row r="21" spans="1:162" s="182" customFormat="1" ht="22.5" customHeight="1">
      <c r="A21" s="178">
        <v>15</v>
      </c>
      <c r="B21" s="220">
        <f>IF('toets 1'!B21&lt;&gt;"",'toets 1'!B21,"")</f>
      </c>
      <c r="C21" s="179">
        <f t="shared" si="0"/>
      </c>
      <c r="D21" s="215"/>
      <c r="E21" s="354"/>
      <c r="F21" s="354"/>
      <c r="G21" s="354"/>
      <c r="H21" s="357"/>
      <c r="I21" s="180" t="str">
        <f t="shared" si="1"/>
        <v>V3  V4  V7  V9  </v>
      </c>
      <c r="J21" s="174">
        <f t="shared" si="2"/>
      </c>
      <c r="K21" s="175">
        <f t="shared" si="3"/>
      </c>
      <c r="L21" s="176">
        <f t="shared" si="4"/>
      </c>
      <c r="M21" s="176">
        <f t="shared" si="5"/>
      </c>
      <c r="N21" s="176">
        <f t="shared" si="6"/>
      </c>
      <c r="O21" s="177"/>
      <c r="P21" s="158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  <c r="DO21" s="159"/>
      <c r="DP21" s="159"/>
      <c r="DQ21" s="159"/>
      <c r="DR21" s="159"/>
      <c r="DS21" s="159"/>
      <c r="DT21" s="159"/>
      <c r="DU21" s="159"/>
      <c r="DV21" s="159"/>
      <c r="DW21" s="159"/>
      <c r="DX21" s="159"/>
      <c r="DY21" s="159"/>
      <c r="DZ21" s="159"/>
      <c r="EA21" s="159"/>
      <c r="EB21" s="159"/>
      <c r="EC21" s="159"/>
      <c r="ED21" s="159"/>
      <c r="EE21" s="159"/>
      <c r="EF21" s="159"/>
      <c r="EG21" s="159"/>
      <c r="EH21" s="159"/>
      <c r="EI21" s="159"/>
      <c r="EJ21" s="159"/>
      <c r="EK21" s="159"/>
      <c r="EL21" s="159"/>
      <c r="EM21" s="159"/>
      <c r="EN21" s="159"/>
      <c r="EO21" s="159"/>
      <c r="EP21" s="159"/>
      <c r="EQ21" s="159"/>
      <c r="ER21" s="159"/>
      <c r="ES21" s="159"/>
      <c r="ET21" s="159"/>
      <c r="EU21" s="159"/>
      <c r="EV21" s="159"/>
      <c r="EW21" s="159"/>
      <c r="EX21" s="159"/>
      <c r="EY21" s="159"/>
      <c r="EZ21" s="159"/>
      <c r="FA21" s="159"/>
      <c r="FB21" s="159"/>
      <c r="FC21" s="159"/>
      <c r="FD21" s="159"/>
      <c r="FE21" s="159"/>
      <c r="FF21" s="159"/>
    </row>
    <row r="22" spans="1:15" ht="22.5" customHeight="1">
      <c r="A22" s="178">
        <v>16</v>
      </c>
      <c r="B22" s="220">
        <f>IF('toets 1'!B22&lt;&gt;"",'toets 1'!B22,"")</f>
      </c>
      <c r="C22" s="179">
        <f t="shared" si="0"/>
      </c>
      <c r="D22" s="215"/>
      <c r="E22" s="354"/>
      <c r="F22" s="354"/>
      <c r="G22" s="354"/>
      <c r="H22" s="357"/>
      <c r="I22" s="180" t="str">
        <f t="shared" si="1"/>
        <v>V3  V4  V7  V9  </v>
      </c>
      <c r="J22" s="174">
        <f t="shared" si="2"/>
      </c>
      <c r="K22" s="175">
        <f t="shared" si="3"/>
      </c>
      <c r="L22" s="176">
        <f t="shared" si="4"/>
      </c>
      <c r="M22" s="176">
        <f t="shared" si="5"/>
      </c>
      <c r="N22" s="176">
        <f t="shared" si="6"/>
      </c>
      <c r="O22" s="177"/>
    </row>
    <row r="23" spans="1:15" ht="22.5" customHeight="1">
      <c r="A23" s="178">
        <v>17</v>
      </c>
      <c r="B23" s="220">
        <f>IF('toets 1'!B23&lt;&gt;"",'toets 1'!B23,"")</f>
      </c>
      <c r="C23" s="179">
        <f t="shared" si="0"/>
      </c>
      <c r="D23" s="215"/>
      <c r="E23" s="354"/>
      <c r="F23" s="354"/>
      <c r="G23" s="354"/>
      <c r="H23" s="357"/>
      <c r="I23" s="180" t="str">
        <f t="shared" si="1"/>
        <v>V3  V4  V7  V9  </v>
      </c>
      <c r="J23" s="174">
        <f t="shared" si="2"/>
      </c>
      <c r="K23" s="175">
        <f t="shared" si="3"/>
      </c>
      <c r="L23" s="176">
        <f t="shared" si="4"/>
      </c>
      <c r="M23" s="176">
        <f t="shared" si="5"/>
      </c>
      <c r="N23" s="176">
        <f t="shared" si="6"/>
      </c>
      <c r="O23" s="177"/>
    </row>
    <row r="24" spans="1:15" ht="22.5" customHeight="1">
      <c r="A24" s="178">
        <v>18</v>
      </c>
      <c r="B24" s="220">
        <f>IF('toets 1'!B24&lt;&gt;"",'toets 1'!B24,"")</f>
      </c>
      <c r="C24" s="179">
        <f t="shared" si="0"/>
      </c>
      <c r="D24" s="215"/>
      <c r="E24" s="354"/>
      <c r="F24" s="354"/>
      <c r="G24" s="354"/>
      <c r="H24" s="357"/>
      <c r="I24" s="180" t="str">
        <f t="shared" si="1"/>
        <v>V3  V4  V7  V9  </v>
      </c>
      <c r="J24" s="174">
        <f t="shared" si="2"/>
      </c>
      <c r="K24" s="175">
        <f t="shared" si="3"/>
      </c>
      <c r="L24" s="176">
        <f t="shared" si="4"/>
      </c>
      <c r="M24" s="176">
        <f t="shared" si="5"/>
      </c>
      <c r="N24" s="176">
        <f t="shared" si="6"/>
      </c>
      <c r="O24" s="177"/>
    </row>
    <row r="25" spans="1:15" ht="22.5" customHeight="1">
      <c r="A25" s="178">
        <v>19</v>
      </c>
      <c r="B25" s="220">
        <f>IF('toets 1'!B25&lt;&gt;"",'toets 1'!B25,"")</f>
      </c>
      <c r="C25" s="179">
        <f t="shared" si="0"/>
      </c>
      <c r="D25" s="215"/>
      <c r="E25" s="354"/>
      <c r="F25" s="354"/>
      <c r="G25" s="354"/>
      <c r="H25" s="357"/>
      <c r="I25" s="180" t="str">
        <f t="shared" si="1"/>
        <v>V3  V4  V7  V9  </v>
      </c>
      <c r="J25" s="174">
        <f t="shared" si="2"/>
      </c>
      <c r="K25" s="175">
        <f t="shared" si="3"/>
      </c>
      <c r="L25" s="176">
        <f t="shared" si="4"/>
      </c>
      <c r="M25" s="176">
        <f t="shared" si="5"/>
      </c>
      <c r="N25" s="176">
        <f t="shared" si="6"/>
      </c>
      <c r="O25" s="177"/>
    </row>
    <row r="26" spans="1:162" s="182" customFormat="1" ht="22.5" customHeight="1">
      <c r="A26" s="178">
        <v>20</v>
      </c>
      <c r="B26" s="220">
        <f>IF('toets 1'!B26&lt;&gt;"",'toets 1'!B26,"")</f>
      </c>
      <c r="C26" s="179">
        <f t="shared" si="0"/>
      </c>
      <c r="D26" s="215"/>
      <c r="E26" s="354"/>
      <c r="F26" s="354"/>
      <c r="G26" s="354"/>
      <c r="H26" s="357"/>
      <c r="I26" s="180" t="str">
        <f t="shared" si="1"/>
        <v>V3  V4  V7  V9  </v>
      </c>
      <c r="J26" s="174">
        <f t="shared" si="2"/>
      </c>
      <c r="K26" s="175">
        <f t="shared" si="3"/>
      </c>
      <c r="L26" s="176">
        <f t="shared" si="4"/>
      </c>
      <c r="M26" s="176">
        <f t="shared" si="5"/>
      </c>
      <c r="N26" s="176">
        <f t="shared" si="6"/>
      </c>
      <c r="O26" s="177"/>
      <c r="P26" s="158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59"/>
      <c r="DF26" s="159"/>
      <c r="DG26" s="159"/>
      <c r="DH26" s="159"/>
      <c r="DI26" s="159"/>
      <c r="DJ26" s="159"/>
      <c r="DK26" s="159"/>
      <c r="DL26" s="159"/>
      <c r="DM26" s="159"/>
      <c r="DN26" s="159"/>
      <c r="DO26" s="159"/>
      <c r="DP26" s="159"/>
      <c r="DQ26" s="159"/>
      <c r="DR26" s="159"/>
      <c r="DS26" s="159"/>
      <c r="DT26" s="159"/>
      <c r="DU26" s="159"/>
      <c r="DV26" s="159"/>
      <c r="DW26" s="159"/>
      <c r="DX26" s="159"/>
      <c r="DY26" s="159"/>
      <c r="DZ26" s="159"/>
      <c r="EA26" s="159"/>
      <c r="EB26" s="159"/>
      <c r="EC26" s="159"/>
      <c r="ED26" s="159"/>
      <c r="EE26" s="159"/>
      <c r="EF26" s="159"/>
      <c r="EG26" s="159"/>
      <c r="EH26" s="159"/>
      <c r="EI26" s="159"/>
      <c r="EJ26" s="159"/>
      <c r="EK26" s="159"/>
      <c r="EL26" s="159"/>
      <c r="EM26" s="159"/>
      <c r="EN26" s="159"/>
      <c r="EO26" s="159"/>
      <c r="EP26" s="159"/>
      <c r="EQ26" s="159"/>
      <c r="ER26" s="159"/>
      <c r="ES26" s="159"/>
      <c r="ET26" s="159"/>
      <c r="EU26" s="159"/>
      <c r="EV26" s="159"/>
      <c r="EW26" s="159"/>
      <c r="EX26" s="159"/>
      <c r="EY26" s="159"/>
      <c r="EZ26" s="159"/>
      <c r="FA26" s="159"/>
      <c r="FB26" s="159"/>
      <c r="FC26" s="159"/>
      <c r="FD26" s="159"/>
      <c r="FE26" s="159"/>
      <c r="FF26" s="159"/>
    </row>
    <row r="27" spans="1:15" ht="22.5" customHeight="1">
      <c r="A27" s="178">
        <v>21</v>
      </c>
      <c r="B27" s="220">
        <f>IF('toets 1'!B27&lt;&gt;"",'toets 1'!B27,"")</f>
      </c>
      <c r="C27" s="179">
        <f t="shared" si="0"/>
      </c>
      <c r="D27" s="215"/>
      <c r="E27" s="354"/>
      <c r="F27" s="354"/>
      <c r="G27" s="354"/>
      <c r="H27" s="357"/>
      <c r="I27" s="180" t="str">
        <f t="shared" si="1"/>
        <v>V3  V4  V7  V9  </v>
      </c>
      <c r="J27" s="174">
        <f t="shared" si="2"/>
      </c>
      <c r="K27" s="175">
        <f t="shared" si="3"/>
      </c>
      <c r="L27" s="176">
        <f t="shared" si="4"/>
      </c>
      <c r="M27" s="176">
        <f t="shared" si="5"/>
      </c>
      <c r="N27" s="176">
        <f t="shared" si="6"/>
      </c>
      <c r="O27" s="177"/>
    </row>
    <row r="28" spans="1:15" ht="22.5" customHeight="1">
      <c r="A28" s="178">
        <v>22</v>
      </c>
      <c r="B28" s="220">
        <f>IF('toets 1'!B28&lt;&gt;"",'toets 1'!B28,"")</f>
      </c>
      <c r="C28" s="179">
        <f t="shared" si="0"/>
      </c>
      <c r="D28" s="215"/>
      <c r="E28" s="354"/>
      <c r="F28" s="354"/>
      <c r="G28" s="354"/>
      <c r="H28" s="357"/>
      <c r="I28" s="180" t="str">
        <f t="shared" si="1"/>
        <v>V3  V4  V7  V9  </v>
      </c>
      <c r="J28" s="174">
        <f t="shared" si="2"/>
      </c>
      <c r="K28" s="175">
        <f t="shared" si="3"/>
      </c>
      <c r="L28" s="176">
        <f t="shared" si="4"/>
      </c>
      <c r="M28" s="176">
        <f t="shared" si="5"/>
      </c>
      <c r="N28" s="176">
        <f t="shared" si="6"/>
      </c>
      <c r="O28" s="177"/>
    </row>
    <row r="29" spans="1:15" ht="22.5" customHeight="1">
      <c r="A29" s="178">
        <v>23</v>
      </c>
      <c r="B29" s="220">
        <f>IF('toets 1'!B29&lt;&gt;"",'toets 1'!B29,"")</f>
      </c>
      <c r="C29" s="179">
        <f t="shared" si="0"/>
      </c>
      <c r="D29" s="215"/>
      <c r="E29" s="354"/>
      <c r="F29" s="354"/>
      <c r="G29" s="354"/>
      <c r="H29" s="357"/>
      <c r="I29" s="180" t="str">
        <f t="shared" si="1"/>
        <v>V3  V4  V7  V9  </v>
      </c>
      <c r="J29" s="174">
        <f t="shared" si="2"/>
      </c>
      <c r="K29" s="175">
        <f t="shared" si="3"/>
      </c>
      <c r="L29" s="176">
        <f t="shared" si="4"/>
      </c>
      <c r="M29" s="176">
        <f t="shared" si="5"/>
      </c>
      <c r="N29" s="176">
        <f t="shared" si="6"/>
      </c>
      <c r="O29" s="177"/>
    </row>
    <row r="30" spans="1:15" ht="22.5" customHeight="1">
      <c r="A30" s="178">
        <v>24</v>
      </c>
      <c r="B30" s="220">
        <f>IF('toets 1'!B30&lt;&gt;"",'toets 1'!B30,"")</f>
      </c>
      <c r="C30" s="179">
        <f t="shared" si="0"/>
      </c>
      <c r="D30" s="215"/>
      <c r="E30" s="354"/>
      <c r="F30" s="354"/>
      <c r="G30" s="354"/>
      <c r="H30" s="357"/>
      <c r="I30" s="180" t="str">
        <f t="shared" si="1"/>
        <v>V3  V4  V7  V9  </v>
      </c>
      <c r="J30" s="174">
        <f t="shared" si="2"/>
      </c>
      <c r="K30" s="175">
        <f t="shared" si="3"/>
      </c>
      <c r="L30" s="176">
        <f t="shared" si="4"/>
      </c>
      <c r="M30" s="176">
        <f t="shared" si="5"/>
      </c>
      <c r="N30" s="176">
        <f t="shared" si="6"/>
      </c>
      <c r="O30" s="177"/>
    </row>
    <row r="31" spans="1:162" s="182" customFormat="1" ht="22.5" customHeight="1">
      <c r="A31" s="178">
        <v>25</v>
      </c>
      <c r="B31" s="220">
        <f>IF('toets 1'!B31&lt;&gt;"",'toets 1'!B31,"")</f>
      </c>
      <c r="C31" s="179">
        <f t="shared" si="0"/>
      </c>
      <c r="D31" s="215"/>
      <c r="E31" s="354"/>
      <c r="F31" s="354"/>
      <c r="G31" s="354"/>
      <c r="H31" s="357"/>
      <c r="I31" s="180" t="str">
        <f t="shared" si="1"/>
        <v>V3  V4  V7  V9  </v>
      </c>
      <c r="J31" s="174">
        <f t="shared" si="2"/>
      </c>
      <c r="K31" s="175">
        <f t="shared" si="3"/>
      </c>
      <c r="L31" s="176">
        <f t="shared" si="4"/>
      </c>
      <c r="M31" s="176">
        <f t="shared" si="5"/>
      </c>
      <c r="N31" s="176">
        <f t="shared" si="6"/>
      </c>
      <c r="O31" s="177"/>
      <c r="P31" s="158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DH31" s="159"/>
      <c r="DI31" s="159"/>
      <c r="DJ31" s="159"/>
      <c r="DK31" s="159"/>
      <c r="DL31" s="159"/>
      <c r="DM31" s="159"/>
      <c r="DN31" s="159"/>
      <c r="DO31" s="159"/>
      <c r="DP31" s="159"/>
      <c r="DQ31" s="159"/>
      <c r="DR31" s="159"/>
      <c r="DS31" s="159"/>
      <c r="DT31" s="159"/>
      <c r="DU31" s="159"/>
      <c r="DV31" s="159"/>
      <c r="DW31" s="159"/>
      <c r="DX31" s="159"/>
      <c r="DY31" s="159"/>
      <c r="DZ31" s="159"/>
      <c r="EA31" s="159"/>
      <c r="EB31" s="159"/>
      <c r="EC31" s="159"/>
      <c r="ED31" s="159"/>
      <c r="EE31" s="159"/>
      <c r="EF31" s="159"/>
      <c r="EG31" s="159"/>
      <c r="EH31" s="159"/>
      <c r="EI31" s="159"/>
      <c r="EJ31" s="159"/>
      <c r="EK31" s="159"/>
      <c r="EL31" s="159"/>
      <c r="EM31" s="159"/>
      <c r="EN31" s="159"/>
      <c r="EO31" s="159"/>
      <c r="EP31" s="159"/>
      <c r="EQ31" s="159"/>
      <c r="ER31" s="159"/>
      <c r="ES31" s="159"/>
      <c r="ET31" s="159"/>
      <c r="EU31" s="159"/>
      <c r="EV31" s="159"/>
      <c r="EW31" s="159"/>
      <c r="EX31" s="159"/>
      <c r="EY31" s="159"/>
      <c r="EZ31" s="159"/>
      <c r="FA31" s="159"/>
      <c r="FB31" s="159"/>
      <c r="FC31" s="159"/>
      <c r="FD31" s="159"/>
      <c r="FE31" s="159"/>
      <c r="FF31" s="159"/>
    </row>
    <row r="32" spans="1:15" ht="22.5" customHeight="1">
      <c r="A32" s="178">
        <v>26</v>
      </c>
      <c r="B32" s="220">
        <f>IF('toets 1'!B32&lt;&gt;"",'toets 1'!B32,"")</f>
      </c>
      <c r="C32" s="179">
        <f t="shared" si="0"/>
      </c>
      <c r="D32" s="215"/>
      <c r="E32" s="354"/>
      <c r="F32" s="354"/>
      <c r="G32" s="354"/>
      <c r="H32" s="357"/>
      <c r="I32" s="180" t="str">
        <f t="shared" si="1"/>
        <v>V3  V4  V7  V9  </v>
      </c>
      <c r="J32" s="174">
        <f t="shared" si="2"/>
      </c>
      <c r="K32" s="175">
        <f t="shared" si="3"/>
      </c>
      <c r="L32" s="176">
        <f t="shared" si="4"/>
      </c>
      <c r="M32" s="176">
        <f t="shared" si="5"/>
      </c>
      <c r="N32" s="176">
        <f t="shared" si="6"/>
      </c>
      <c r="O32" s="177"/>
    </row>
    <row r="33" spans="1:15" ht="22.5" customHeight="1">
      <c r="A33" s="178">
        <v>27</v>
      </c>
      <c r="B33" s="220">
        <f>IF('toets 1'!B33&lt;&gt;"",'toets 1'!B33,"")</f>
      </c>
      <c r="C33" s="179">
        <f t="shared" si="0"/>
      </c>
      <c r="D33" s="215"/>
      <c r="E33" s="354"/>
      <c r="F33" s="354"/>
      <c r="G33" s="354"/>
      <c r="H33" s="357"/>
      <c r="I33" s="180" t="str">
        <f t="shared" si="1"/>
        <v>V3  V4  V7  V9  </v>
      </c>
      <c r="J33" s="174">
        <f t="shared" si="2"/>
      </c>
      <c r="K33" s="175">
        <f t="shared" si="3"/>
      </c>
      <c r="L33" s="176">
        <f t="shared" si="4"/>
      </c>
      <c r="M33" s="176">
        <f t="shared" si="5"/>
      </c>
      <c r="N33" s="176">
        <f t="shared" si="6"/>
      </c>
      <c r="O33" s="177"/>
    </row>
    <row r="34" spans="1:15" ht="22.5" customHeight="1">
      <c r="A34" s="178">
        <v>28</v>
      </c>
      <c r="B34" s="220">
        <f>IF('toets 1'!B34&lt;&gt;"",'toets 1'!B34,"")</f>
      </c>
      <c r="C34" s="179">
        <f t="shared" si="0"/>
      </c>
      <c r="D34" s="215"/>
      <c r="E34" s="354"/>
      <c r="F34" s="354"/>
      <c r="G34" s="354"/>
      <c r="H34" s="357"/>
      <c r="I34" s="180" t="str">
        <f t="shared" si="1"/>
        <v>V3  V4  V7  V9  </v>
      </c>
      <c r="J34" s="174">
        <f t="shared" si="2"/>
      </c>
      <c r="K34" s="175">
        <f t="shared" si="3"/>
      </c>
      <c r="L34" s="176">
        <f t="shared" si="4"/>
      </c>
      <c r="M34" s="176">
        <f t="shared" si="5"/>
      </c>
      <c r="N34" s="176">
        <f t="shared" si="6"/>
      </c>
      <c r="O34" s="177"/>
    </row>
    <row r="35" spans="1:15" ht="22.5" customHeight="1">
      <c r="A35" s="178">
        <v>29</v>
      </c>
      <c r="B35" s="220">
        <f>IF('toets 1'!B35&lt;&gt;"",'toets 1'!B35,"")</f>
      </c>
      <c r="C35" s="179">
        <f t="shared" si="0"/>
      </c>
      <c r="D35" s="215"/>
      <c r="E35" s="354"/>
      <c r="F35" s="354"/>
      <c r="G35" s="354"/>
      <c r="H35" s="357"/>
      <c r="I35" s="180" t="str">
        <f t="shared" si="1"/>
        <v>V3  V4  V7  V9  </v>
      </c>
      <c r="J35" s="174">
        <f t="shared" si="2"/>
      </c>
      <c r="K35" s="175">
        <f t="shared" si="3"/>
      </c>
      <c r="L35" s="176">
        <f t="shared" si="4"/>
      </c>
      <c r="M35" s="176">
        <f t="shared" si="5"/>
      </c>
      <c r="N35" s="176">
        <f t="shared" si="6"/>
      </c>
      <c r="O35" s="177"/>
    </row>
    <row r="36" spans="1:162" s="182" customFormat="1" ht="22.5" customHeight="1">
      <c r="A36" s="178">
        <v>30</v>
      </c>
      <c r="B36" s="220">
        <f>IF('toets 1'!B36&lt;&gt;"",'toets 1'!B36,"")</f>
      </c>
      <c r="C36" s="179">
        <f t="shared" si="0"/>
      </c>
      <c r="D36" s="215"/>
      <c r="E36" s="354"/>
      <c r="F36" s="354"/>
      <c r="G36" s="354"/>
      <c r="H36" s="357"/>
      <c r="I36" s="180" t="str">
        <f t="shared" si="1"/>
        <v>V3  V4  V7  V9  </v>
      </c>
      <c r="J36" s="174">
        <f t="shared" si="2"/>
      </c>
      <c r="K36" s="175">
        <f t="shared" si="3"/>
      </c>
      <c r="L36" s="176">
        <f t="shared" si="4"/>
      </c>
      <c r="M36" s="176">
        <f t="shared" si="5"/>
      </c>
      <c r="N36" s="176">
        <f t="shared" si="6"/>
      </c>
      <c r="O36" s="177"/>
      <c r="P36" s="158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/>
      <c r="DC36" s="159"/>
      <c r="DD36" s="159"/>
      <c r="DE36" s="159"/>
      <c r="DF36" s="159"/>
      <c r="DG36" s="159"/>
      <c r="DH36" s="159"/>
      <c r="DI36" s="159"/>
      <c r="DJ36" s="159"/>
      <c r="DK36" s="159"/>
      <c r="DL36" s="159"/>
      <c r="DM36" s="159"/>
      <c r="DN36" s="159"/>
      <c r="DO36" s="159"/>
      <c r="DP36" s="159"/>
      <c r="DQ36" s="159"/>
      <c r="DR36" s="159"/>
      <c r="DS36" s="159"/>
      <c r="DT36" s="159"/>
      <c r="DU36" s="159"/>
      <c r="DV36" s="159"/>
      <c r="DW36" s="159"/>
      <c r="DX36" s="159"/>
      <c r="DY36" s="159"/>
      <c r="DZ36" s="159"/>
      <c r="EA36" s="159"/>
      <c r="EB36" s="159"/>
      <c r="EC36" s="159"/>
      <c r="ED36" s="159"/>
      <c r="EE36" s="159"/>
      <c r="EF36" s="159"/>
      <c r="EG36" s="159"/>
      <c r="EH36" s="159"/>
      <c r="EI36" s="159"/>
      <c r="EJ36" s="159"/>
      <c r="EK36" s="159"/>
      <c r="EL36" s="159"/>
      <c r="EM36" s="159"/>
      <c r="EN36" s="159"/>
      <c r="EO36" s="159"/>
      <c r="EP36" s="159"/>
      <c r="EQ36" s="159"/>
      <c r="ER36" s="159"/>
      <c r="ES36" s="159"/>
      <c r="ET36" s="159"/>
      <c r="EU36" s="159"/>
      <c r="EV36" s="159"/>
      <c r="EW36" s="159"/>
      <c r="EX36" s="159"/>
      <c r="EY36" s="159"/>
      <c r="EZ36" s="159"/>
      <c r="FA36" s="159"/>
      <c r="FB36" s="159"/>
      <c r="FC36" s="159"/>
      <c r="FD36" s="159"/>
      <c r="FE36" s="159"/>
      <c r="FF36" s="159"/>
    </row>
    <row r="37" spans="1:15" ht="22.5" customHeight="1">
      <c r="A37" s="178">
        <v>31</v>
      </c>
      <c r="B37" s="220">
        <f>IF('toets 1'!B37&lt;&gt;"",'toets 1'!B37,"")</f>
      </c>
      <c r="C37" s="179">
        <f t="shared" si="0"/>
      </c>
      <c r="D37" s="215"/>
      <c r="E37" s="354"/>
      <c r="F37" s="354"/>
      <c r="G37" s="354"/>
      <c r="H37" s="357"/>
      <c r="I37" s="180" t="str">
        <f t="shared" si="1"/>
        <v>V3  V4  V7  V9  </v>
      </c>
      <c r="J37" s="174">
        <f t="shared" si="2"/>
      </c>
      <c r="K37" s="175">
        <f t="shared" si="3"/>
      </c>
      <c r="L37" s="176">
        <f t="shared" si="4"/>
      </c>
      <c r="M37" s="176">
        <f t="shared" si="5"/>
      </c>
      <c r="N37" s="176">
        <f t="shared" si="6"/>
      </c>
      <c r="O37" s="177"/>
    </row>
    <row r="38" spans="1:15" ht="22.5" customHeight="1">
      <c r="A38" s="178">
        <v>32</v>
      </c>
      <c r="B38" s="220">
        <f>IF('toets 1'!B38&lt;&gt;"",'toets 1'!B38,"")</f>
      </c>
      <c r="C38" s="179">
        <f t="shared" si="0"/>
      </c>
      <c r="D38" s="215"/>
      <c r="E38" s="354"/>
      <c r="F38" s="354"/>
      <c r="G38" s="354"/>
      <c r="H38" s="357"/>
      <c r="I38" s="180" t="str">
        <f t="shared" si="1"/>
        <v>V3  V4  V7  V9  </v>
      </c>
      <c r="J38" s="174">
        <f t="shared" si="2"/>
      </c>
      <c r="K38" s="175">
        <f t="shared" si="3"/>
      </c>
      <c r="L38" s="176">
        <f t="shared" si="4"/>
      </c>
      <c r="M38" s="176">
        <f t="shared" si="5"/>
      </c>
      <c r="N38" s="176">
        <f t="shared" si="6"/>
      </c>
      <c r="O38" s="177"/>
    </row>
    <row r="39" spans="1:15" ht="22.5" customHeight="1">
      <c r="A39" s="178">
        <v>33</v>
      </c>
      <c r="B39" s="220">
        <f>IF('toets 1'!B39&lt;&gt;"",'toets 1'!B39,"")</f>
      </c>
      <c r="C39" s="179">
        <f t="shared" si="0"/>
      </c>
      <c r="D39" s="215"/>
      <c r="E39" s="354"/>
      <c r="F39" s="354"/>
      <c r="G39" s="354"/>
      <c r="H39" s="357"/>
      <c r="I39" s="180" t="str">
        <f t="shared" si="1"/>
        <v>V3  V4  V7  V9  </v>
      </c>
      <c r="J39" s="174">
        <f t="shared" si="2"/>
      </c>
      <c r="K39" s="175">
        <f t="shared" si="3"/>
      </c>
      <c r="L39" s="176">
        <f t="shared" si="4"/>
      </c>
      <c r="M39" s="176">
        <f t="shared" si="5"/>
      </c>
      <c r="N39" s="176">
        <f t="shared" si="6"/>
      </c>
      <c r="O39" s="177"/>
    </row>
    <row r="40" spans="1:15" ht="22.5" customHeight="1">
      <c r="A40" s="178">
        <v>34</v>
      </c>
      <c r="B40" s="220">
        <f>IF('toets 1'!B40&lt;&gt;"",'toets 1'!B40,"")</f>
      </c>
      <c r="C40" s="179">
        <f t="shared" si="0"/>
      </c>
      <c r="D40" s="215"/>
      <c r="E40" s="354"/>
      <c r="F40" s="354"/>
      <c r="G40" s="354"/>
      <c r="H40" s="357"/>
      <c r="I40" s="180" t="str">
        <f t="shared" si="1"/>
        <v>V3  V4  V7  V9  </v>
      </c>
      <c r="J40" s="174">
        <f t="shared" si="2"/>
      </c>
      <c r="K40" s="175">
        <f t="shared" si="3"/>
      </c>
      <c r="L40" s="176">
        <f t="shared" si="4"/>
      </c>
      <c r="M40" s="176">
        <f t="shared" si="5"/>
      </c>
      <c r="N40" s="176">
        <f t="shared" si="6"/>
      </c>
      <c r="O40" s="177"/>
    </row>
    <row r="41" spans="1:15" ht="22.5" customHeight="1" thickBot="1">
      <c r="A41" s="183">
        <v>35</v>
      </c>
      <c r="B41" s="221">
        <f>IF('toets 1'!B41&lt;&gt;"",'toets 1'!B41,"")</f>
      </c>
      <c r="C41" s="184">
        <f>IF(COUNTBLANK(D41:H41)=5,"",SUM(D41:H41))</f>
      </c>
      <c r="D41" s="217"/>
      <c r="E41" s="355"/>
      <c r="F41" s="355"/>
      <c r="G41" s="355"/>
      <c r="H41" s="358"/>
      <c r="I41" s="185" t="str">
        <f t="shared" si="1"/>
        <v>V3  V4  V7  V9  </v>
      </c>
      <c r="J41" s="186">
        <f t="shared" si="2"/>
      </c>
      <c r="K41" s="187">
        <f t="shared" si="3"/>
      </c>
      <c r="L41" s="188">
        <f t="shared" si="4"/>
      </c>
      <c r="M41" s="188">
        <f t="shared" si="5"/>
      </c>
      <c r="N41" s="188">
        <f t="shared" si="6"/>
      </c>
      <c r="O41" s="189"/>
    </row>
    <row r="42" spans="1:15" ht="22.5" customHeight="1" thickBot="1">
      <c r="A42" s="190"/>
      <c r="B42" s="191" t="s">
        <v>3</v>
      </c>
      <c r="C42" s="192">
        <f aca="true" t="shared" si="7" ref="C42:H42">IF($A41-$A43=0,"",SUM(C7:C41)/($A41-$A43))</f>
      </c>
      <c r="D42" s="193">
        <f t="shared" si="7"/>
      </c>
      <c r="E42" s="194">
        <f t="shared" si="7"/>
      </c>
      <c r="F42" s="194">
        <f t="shared" si="7"/>
      </c>
      <c r="G42" s="194">
        <f t="shared" si="7"/>
      </c>
      <c r="H42" s="195">
        <f t="shared" si="7"/>
      </c>
      <c r="I42" s="196"/>
      <c r="J42" s="186">
        <f aca="true" t="shared" si="8" ref="J42:O42">IF($A41-$A43=0,"",SUM(J7:J41)/($A41-$A43))</f>
      </c>
      <c r="K42" s="197">
        <f t="shared" si="8"/>
      </c>
      <c r="L42" s="198">
        <f t="shared" si="8"/>
      </c>
      <c r="M42" s="198">
        <f t="shared" si="8"/>
      </c>
      <c r="N42" s="198">
        <f t="shared" si="8"/>
      </c>
      <c r="O42" s="199">
        <f t="shared" si="8"/>
      </c>
    </row>
    <row r="43" spans="1:162" s="204" customFormat="1" ht="22.5" customHeight="1">
      <c r="A43" s="200">
        <f>COUNTBLANK(C$7:C$41)</f>
        <v>35</v>
      </c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2"/>
      <c r="M43" s="202"/>
      <c r="N43" s="202"/>
      <c r="O43" s="202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203"/>
      <c r="BI43" s="203"/>
      <c r="BJ43" s="203"/>
      <c r="BK43" s="203"/>
      <c r="BL43" s="203"/>
      <c r="BM43" s="203"/>
      <c r="BN43" s="203"/>
      <c r="BO43" s="203"/>
      <c r="BP43" s="203"/>
      <c r="BQ43" s="203"/>
      <c r="BR43" s="203"/>
      <c r="BS43" s="203"/>
      <c r="BT43" s="203"/>
      <c r="BU43" s="203"/>
      <c r="BV43" s="203"/>
      <c r="BW43" s="203"/>
      <c r="BX43" s="203"/>
      <c r="BY43" s="203"/>
      <c r="BZ43" s="203"/>
      <c r="CA43" s="203"/>
      <c r="CB43" s="203"/>
      <c r="CC43" s="203"/>
      <c r="CD43" s="203"/>
      <c r="CE43" s="203"/>
      <c r="CF43" s="203"/>
      <c r="CG43" s="203"/>
      <c r="CH43" s="203"/>
      <c r="CI43" s="203"/>
      <c r="CJ43" s="203"/>
      <c r="CK43" s="203"/>
      <c r="CL43" s="203"/>
      <c r="CM43" s="203"/>
      <c r="CN43" s="203"/>
      <c r="CO43" s="203"/>
      <c r="CP43" s="203"/>
      <c r="CQ43" s="203"/>
      <c r="CR43" s="203"/>
      <c r="CS43" s="203"/>
      <c r="CT43" s="203"/>
      <c r="CU43" s="203"/>
      <c r="CV43" s="203"/>
      <c r="CW43" s="203"/>
      <c r="CX43" s="203"/>
      <c r="CY43" s="203"/>
      <c r="CZ43" s="203"/>
      <c r="DA43" s="203"/>
      <c r="DB43" s="203"/>
      <c r="DC43" s="203"/>
      <c r="DD43" s="203"/>
      <c r="DE43" s="203"/>
      <c r="DF43" s="203"/>
      <c r="DG43" s="203"/>
      <c r="DH43" s="203"/>
      <c r="DI43" s="203"/>
      <c r="DJ43" s="203"/>
      <c r="DK43" s="203"/>
      <c r="DL43" s="203"/>
      <c r="DM43" s="203"/>
      <c r="DN43" s="203"/>
      <c r="DO43" s="203"/>
      <c r="DP43" s="203"/>
      <c r="DQ43" s="203"/>
      <c r="DR43" s="203"/>
      <c r="DS43" s="203"/>
      <c r="DT43" s="203"/>
      <c r="DU43" s="203"/>
      <c r="DV43" s="203"/>
      <c r="DW43" s="203"/>
      <c r="DX43" s="203"/>
      <c r="DY43" s="203"/>
      <c r="DZ43" s="203"/>
      <c r="EA43" s="203"/>
      <c r="EB43" s="203"/>
      <c r="EC43" s="203"/>
      <c r="ED43" s="203"/>
      <c r="EE43" s="203"/>
      <c r="EF43" s="203"/>
      <c r="EG43" s="203"/>
      <c r="EH43" s="203"/>
      <c r="EI43" s="203"/>
      <c r="EJ43" s="203"/>
      <c r="EK43" s="203"/>
      <c r="EL43" s="203"/>
      <c r="EM43" s="203"/>
      <c r="EN43" s="203"/>
      <c r="EO43" s="203"/>
      <c r="EP43" s="203"/>
      <c r="EQ43" s="203"/>
      <c r="ER43" s="203"/>
      <c r="ES43" s="203"/>
      <c r="ET43" s="203"/>
      <c r="EU43" s="203"/>
      <c r="EV43" s="203"/>
      <c r="EW43" s="203"/>
      <c r="EX43" s="203"/>
      <c r="EY43" s="203"/>
      <c r="EZ43" s="203"/>
      <c r="FA43" s="203"/>
      <c r="FB43" s="203"/>
      <c r="FC43" s="203"/>
      <c r="FD43" s="203"/>
      <c r="FE43" s="203"/>
      <c r="FF43" s="203"/>
    </row>
    <row r="44" spans="11:16" ht="11.25">
      <c r="K44" s="208"/>
      <c r="L44" s="208"/>
      <c r="M44" s="208"/>
      <c r="N44" s="208"/>
      <c r="O44" s="208"/>
      <c r="P44" s="159"/>
    </row>
    <row r="45" spans="11:16" ht="11.25">
      <c r="K45" s="208"/>
      <c r="L45" s="208"/>
      <c r="M45" s="208"/>
      <c r="N45" s="208"/>
      <c r="O45" s="208"/>
      <c r="P45" s="159"/>
    </row>
    <row r="46" spans="11:16" ht="11.25">
      <c r="K46" s="208"/>
      <c r="L46" s="208"/>
      <c r="M46" s="208"/>
      <c r="N46" s="208"/>
      <c r="O46" s="208"/>
      <c r="P46" s="159"/>
    </row>
    <row r="47" spans="11:16" ht="11.25">
      <c r="K47" s="208"/>
      <c r="L47" s="208"/>
      <c r="M47" s="208"/>
      <c r="N47" s="208"/>
      <c r="O47" s="208"/>
      <c r="P47" s="159"/>
    </row>
    <row r="48" spans="11:16" ht="11.25">
      <c r="K48" s="208"/>
      <c r="L48" s="208"/>
      <c r="M48" s="208"/>
      <c r="N48" s="208"/>
      <c r="O48" s="208"/>
      <c r="P48" s="159"/>
    </row>
    <row r="49" spans="3:16" ht="11.25">
      <c r="C49" s="206">
        <f>IF($A48-$A50=0,"",SUM(C14:C48)/($A48-$A50))</f>
      </c>
      <c r="K49" s="208"/>
      <c r="L49" s="208"/>
      <c r="M49" s="208"/>
      <c r="N49" s="208"/>
      <c r="O49" s="208"/>
      <c r="P49" s="159"/>
    </row>
    <row r="50" spans="11:16" ht="11.25">
      <c r="K50" s="208"/>
      <c r="L50" s="208"/>
      <c r="M50" s="208"/>
      <c r="N50" s="208"/>
      <c r="O50" s="208"/>
      <c r="P50" s="159"/>
    </row>
    <row r="51" spans="11:16" ht="11.25">
      <c r="K51" s="208"/>
      <c r="L51" s="208"/>
      <c r="M51" s="208"/>
      <c r="N51" s="208"/>
      <c r="O51" s="208"/>
      <c r="P51" s="159"/>
    </row>
    <row r="52" spans="11:16" ht="11.25">
      <c r="K52" s="208"/>
      <c r="L52" s="208"/>
      <c r="M52" s="208"/>
      <c r="N52" s="208"/>
      <c r="O52" s="208"/>
      <c r="P52" s="159"/>
    </row>
    <row r="53" spans="11:16" ht="11.25">
      <c r="K53" s="208"/>
      <c r="L53" s="208"/>
      <c r="M53" s="208"/>
      <c r="N53" s="208"/>
      <c r="O53" s="208"/>
      <c r="P53" s="159"/>
    </row>
    <row r="54" spans="11:15" ht="11.25">
      <c r="K54" s="208"/>
      <c r="L54" s="208"/>
      <c r="M54" s="208"/>
      <c r="N54" s="208"/>
      <c r="O54" s="208"/>
    </row>
    <row r="55" spans="11:15" ht="11.25">
      <c r="K55" s="208"/>
      <c r="L55" s="208"/>
      <c r="M55" s="208"/>
      <c r="N55" s="208"/>
      <c r="O55" s="208"/>
    </row>
    <row r="56" spans="11:15" ht="11.25">
      <c r="K56" s="208"/>
      <c r="L56" s="208"/>
      <c r="M56" s="208"/>
      <c r="N56" s="208"/>
      <c r="O56" s="208"/>
    </row>
    <row r="57" spans="11:15" ht="11.25">
      <c r="K57" s="208"/>
      <c r="L57" s="208"/>
      <c r="M57" s="208"/>
      <c r="N57" s="208"/>
      <c r="O57" s="208"/>
    </row>
    <row r="58" spans="11:15" ht="11.25">
      <c r="K58" s="208"/>
      <c r="L58" s="208"/>
      <c r="M58" s="208"/>
      <c r="N58" s="208"/>
      <c r="O58" s="208"/>
    </row>
    <row r="59" spans="11:15" ht="11.25">
      <c r="K59" s="208"/>
      <c r="L59" s="208"/>
      <c r="M59" s="208"/>
      <c r="N59" s="208"/>
      <c r="O59" s="208"/>
    </row>
    <row r="60" spans="11:15" ht="11.25">
      <c r="K60" s="208"/>
      <c r="L60" s="208"/>
      <c r="M60" s="208"/>
      <c r="N60" s="208"/>
      <c r="O60" s="208"/>
    </row>
    <row r="61" spans="11:15" ht="11.25">
      <c r="K61" s="208"/>
      <c r="L61" s="208"/>
      <c r="M61" s="208"/>
      <c r="N61" s="208"/>
      <c r="O61" s="208"/>
    </row>
    <row r="62" spans="11:15" ht="11.25">
      <c r="K62" s="208"/>
      <c r="L62" s="208"/>
      <c r="M62" s="208"/>
      <c r="N62" s="208"/>
      <c r="O62" s="208"/>
    </row>
    <row r="63" spans="11:15" ht="11.25">
      <c r="K63" s="208"/>
      <c r="L63" s="208"/>
      <c r="M63" s="208"/>
      <c r="N63" s="208"/>
      <c r="O63" s="208"/>
    </row>
    <row r="64" spans="11:15" ht="11.25">
      <c r="K64" s="208"/>
      <c r="L64" s="208"/>
      <c r="M64" s="208"/>
      <c r="N64" s="208"/>
      <c r="O64" s="208"/>
    </row>
    <row r="65" spans="11:15" ht="11.25">
      <c r="K65" s="208"/>
      <c r="L65" s="208"/>
      <c r="M65" s="208"/>
      <c r="N65" s="208"/>
      <c r="O65" s="208"/>
    </row>
    <row r="66" spans="11:15" ht="11.25">
      <c r="K66" s="208"/>
      <c r="L66" s="208"/>
      <c r="M66" s="208"/>
      <c r="N66" s="208"/>
      <c r="O66" s="208"/>
    </row>
    <row r="67" spans="11:15" ht="11.25">
      <c r="K67" s="208"/>
      <c r="L67" s="208"/>
      <c r="M67" s="208"/>
      <c r="N67" s="208"/>
      <c r="O67" s="208"/>
    </row>
    <row r="68" spans="11:15" ht="11.25">
      <c r="K68" s="208"/>
      <c r="L68" s="208"/>
      <c r="M68" s="208"/>
      <c r="N68" s="208"/>
      <c r="O68" s="208"/>
    </row>
    <row r="69" spans="11:15" ht="11.25">
      <c r="K69" s="208"/>
      <c r="L69" s="208"/>
      <c r="M69" s="208"/>
      <c r="N69" s="208"/>
      <c r="O69" s="208"/>
    </row>
    <row r="70" spans="11:15" ht="11.25">
      <c r="K70" s="208"/>
      <c r="L70" s="208"/>
      <c r="M70" s="208"/>
      <c r="N70" s="208"/>
      <c r="O70" s="208"/>
    </row>
    <row r="71" spans="11:15" ht="11.25">
      <c r="K71" s="208"/>
      <c r="L71" s="208"/>
      <c r="M71" s="208"/>
      <c r="N71" s="208"/>
      <c r="O71" s="208"/>
    </row>
    <row r="72" spans="11:15" ht="11.25">
      <c r="K72" s="208"/>
      <c r="L72" s="208"/>
      <c r="M72" s="208"/>
      <c r="N72" s="208"/>
      <c r="O72" s="208"/>
    </row>
    <row r="73" spans="11:15" ht="11.25">
      <c r="K73" s="208"/>
      <c r="L73" s="208"/>
      <c r="M73" s="208"/>
      <c r="N73" s="208"/>
      <c r="O73" s="208"/>
    </row>
    <row r="74" spans="11:15" ht="11.25">
      <c r="K74" s="208"/>
      <c r="L74" s="208"/>
      <c r="M74" s="208"/>
      <c r="N74" s="208"/>
      <c r="O74" s="208"/>
    </row>
    <row r="75" spans="11:15" ht="11.25">
      <c r="K75" s="208"/>
      <c r="L75" s="208"/>
      <c r="M75" s="208"/>
      <c r="N75" s="208"/>
      <c r="O75" s="208"/>
    </row>
    <row r="76" spans="11:15" ht="11.25">
      <c r="K76" s="208"/>
      <c r="L76" s="208"/>
      <c r="M76" s="208"/>
      <c r="N76" s="208"/>
      <c r="O76" s="208"/>
    </row>
    <row r="77" spans="11:15" ht="11.25">
      <c r="K77" s="208"/>
      <c r="L77" s="208"/>
      <c r="M77" s="208"/>
      <c r="N77" s="208"/>
      <c r="O77" s="208"/>
    </row>
    <row r="78" spans="11:15" ht="11.25">
      <c r="K78" s="208"/>
      <c r="L78" s="208"/>
      <c r="M78" s="208"/>
      <c r="N78" s="208"/>
      <c r="O78" s="208"/>
    </row>
    <row r="79" spans="11:15" ht="11.25">
      <c r="K79" s="208"/>
      <c r="L79" s="208"/>
      <c r="M79" s="208"/>
      <c r="N79" s="208"/>
      <c r="O79" s="208"/>
    </row>
    <row r="80" spans="11:15" ht="11.25">
      <c r="K80" s="208"/>
      <c r="L80" s="208"/>
      <c r="M80" s="208"/>
      <c r="N80" s="208"/>
      <c r="O80" s="208"/>
    </row>
    <row r="81" spans="11:15" ht="11.25">
      <c r="K81" s="208"/>
      <c r="L81" s="208"/>
      <c r="M81" s="208"/>
      <c r="N81" s="208"/>
      <c r="O81" s="208"/>
    </row>
    <row r="82" spans="11:15" ht="11.25">
      <c r="K82" s="208"/>
      <c r="L82" s="208"/>
      <c r="M82" s="208"/>
      <c r="N82" s="208"/>
      <c r="O82" s="208"/>
    </row>
    <row r="83" spans="11:15" ht="11.25">
      <c r="K83" s="208"/>
      <c r="L83" s="208"/>
      <c r="M83" s="208"/>
      <c r="N83" s="208"/>
      <c r="O83" s="208"/>
    </row>
    <row r="84" spans="11:15" ht="11.25">
      <c r="K84" s="208"/>
      <c r="L84" s="208"/>
      <c r="M84" s="208"/>
      <c r="N84" s="208"/>
      <c r="O84" s="208"/>
    </row>
    <row r="85" spans="11:15" ht="11.25">
      <c r="K85" s="208"/>
      <c r="L85" s="208"/>
      <c r="M85" s="208"/>
      <c r="N85" s="208"/>
      <c r="O85" s="208"/>
    </row>
    <row r="86" spans="11:15" ht="11.25">
      <c r="K86" s="208"/>
      <c r="L86" s="208"/>
      <c r="M86" s="208"/>
      <c r="N86" s="208"/>
      <c r="O86" s="208"/>
    </row>
    <row r="87" spans="11:15" ht="11.25">
      <c r="K87" s="208"/>
      <c r="L87" s="208"/>
      <c r="M87" s="208"/>
      <c r="N87" s="208"/>
      <c r="O87" s="208"/>
    </row>
    <row r="88" spans="11:15" ht="11.25">
      <c r="K88" s="208"/>
      <c r="L88" s="208"/>
      <c r="M88" s="208"/>
      <c r="N88" s="208"/>
      <c r="O88" s="208"/>
    </row>
    <row r="89" spans="11:15" ht="11.25">
      <c r="K89" s="208"/>
      <c r="L89" s="208"/>
      <c r="M89" s="208"/>
      <c r="N89" s="208"/>
      <c r="O89" s="208"/>
    </row>
    <row r="90" spans="11:15" ht="11.25">
      <c r="K90" s="208"/>
      <c r="L90" s="208"/>
      <c r="M90" s="208"/>
      <c r="N90" s="208"/>
      <c r="O90" s="208"/>
    </row>
    <row r="91" spans="11:15" ht="11.25">
      <c r="K91" s="208"/>
      <c r="L91" s="208"/>
      <c r="M91" s="208"/>
      <c r="N91" s="208"/>
      <c r="O91" s="208"/>
    </row>
    <row r="92" spans="11:15" ht="11.25">
      <c r="K92" s="208"/>
      <c r="L92" s="208"/>
      <c r="M92" s="208"/>
      <c r="N92" s="208"/>
      <c r="O92" s="208"/>
    </row>
    <row r="93" spans="11:15" ht="11.25">
      <c r="K93" s="208"/>
      <c r="L93" s="208"/>
      <c r="M93" s="208"/>
      <c r="N93" s="208"/>
      <c r="O93" s="208"/>
    </row>
    <row r="94" spans="11:15" ht="11.25">
      <c r="K94" s="208"/>
      <c r="L94" s="208"/>
      <c r="M94" s="208"/>
      <c r="N94" s="208"/>
      <c r="O94" s="208"/>
    </row>
    <row r="95" spans="11:15" ht="11.25">
      <c r="K95" s="208"/>
      <c r="L95" s="208"/>
      <c r="M95" s="208"/>
      <c r="N95" s="208"/>
      <c r="O95" s="208"/>
    </row>
  </sheetData>
  <sheetProtection sheet="1" objects="1" scenarios="1"/>
  <mergeCells count="12">
    <mergeCell ref="A5:C5"/>
    <mergeCell ref="A4:C4"/>
    <mergeCell ref="K3:O3"/>
    <mergeCell ref="A3:C3"/>
    <mergeCell ref="D3:H3"/>
    <mergeCell ref="K5:O5"/>
    <mergeCell ref="D2:H2"/>
    <mergeCell ref="K1:O2"/>
    <mergeCell ref="A1:B1"/>
    <mergeCell ref="C1:D1"/>
    <mergeCell ref="E1:F1"/>
    <mergeCell ref="G1:I1"/>
  </mergeCells>
  <conditionalFormatting sqref="J7:J41">
    <cfRule type="cellIs" priority="1" dxfId="0" operator="between" stopIfTrue="1">
      <formula>8</formula>
      <formula>10</formula>
    </cfRule>
    <cfRule type="cellIs" priority="2" dxfId="1" operator="between" stopIfTrue="1">
      <formula>6</formula>
      <formula>7.9</formula>
    </cfRule>
    <cfRule type="cellIs" priority="3" dxfId="2" operator="lessThan" stopIfTrue="1">
      <formula>6</formula>
    </cfRule>
  </conditionalFormatting>
  <conditionalFormatting sqref="D7:H41">
    <cfRule type="cellIs" priority="4" dxfId="3" operator="between" stopIfTrue="1">
      <formula>D$5+1</formula>
      <formula>D$4+1</formula>
    </cfRule>
  </conditionalFormatting>
  <conditionalFormatting sqref="G1">
    <cfRule type="cellIs" priority="5" dxfId="4" operator="equal" stopIfTrue="1">
      <formula>"(klik hier en vul in)"</formula>
    </cfRule>
  </conditionalFormatting>
  <conditionalFormatting sqref="C7:C41">
    <cfRule type="cellIs" priority="6" dxfId="5" operator="notEqual" stopIfTrue="1">
      <formula>SUM(D7:H7)</formula>
    </cfRule>
  </conditionalFormatting>
  <conditionalFormatting sqref="K7:O41">
    <cfRule type="expression" priority="7" dxfId="6" stopIfTrue="1">
      <formula>$C7=""</formula>
    </cfRule>
  </conditionalFormatting>
  <conditionalFormatting sqref="I7:I41">
    <cfRule type="expression" priority="8" dxfId="7" stopIfTrue="1">
      <formula>C7=""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7" r:id="rId3"/>
  <headerFooter alignWithMargins="0">
    <oddFooter>&amp;L&amp;8© 2008 - Malmberg, Den Bosch&amp;R&amp;8AdT / &amp;D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24">
    <pageSetUpPr fitToPage="1"/>
  </sheetPr>
  <dimension ref="A1:V45"/>
  <sheetViews>
    <sheetView showGridLines="0" zoomScaleSheetLayoutView="50" workbookViewId="0" topLeftCell="A1">
      <selection activeCell="A13" sqref="A13:B13"/>
    </sheetView>
  </sheetViews>
  <sheetFormatPr defaultColWidth="9.00390625" defaultRowHeight="11.25"/>
  <cols>
    <col min="1" max="1" width="3.625" style="223" customWidth="1"/>
    <col min="2" max="2" width="20.625" style="223" customWidth="1"/>
    <col min="3" max="11" width="5.625" style="223" customWidth="1"/>
    <col min="12" max="12" width="22.625" style="223" customWidth="1"/>
    <col min="13" max="13" width="4.625" style="265" customWidth="1"/>
    <col min="14" max="21" width="5.625" style="223" customWidth="1"/>
    <col min="22" max="33" width="3.625" style="223" customWidth="1"/>
    <col min="34" max="34" width="4.625" style="223" customWidth="1"/>
    <col min="35" max="16384" width="9.00390625" style="223" customWidth="1"/>
  </cols>
  <sheetData>
    <row r="1" spans="1:22" ht="19.5" customHeight="1" thickBot="1">
      <c r="A1" s="373" t="s">
        <v>110</v>
      </c>
      <c r="B1" s="375"/>
      <c r="C1" s="373" t="s">
        <v>66</v>
      </c>
      <c r="D1" s="374"/>
      <c r="E1" s="374"/>
      <c r="F1" s="375"/>
      <c r="G1" s="397" t="s">
        <v>0</v>
      </c>
      <c r="H1" s="398"/>
      <c r="I1" s="378" t="s">
        <v>1</v>
      </c>
      <c r="J1" s="378"/>
      <c r="K1" s="399"/>
      <c r="L1" s="146"/>
      <c r="M1" s="222"/>
      <c r="N1" s="391" t="s">
        <v>19</v>
      </c>
      <c r="O1" s="392"/>
      <c r="P1" s="392"/>
      <c r="Q1" s="392"/>
      <c r="R1" s="392"/>
      <c r="S1" s="392"/>
      <c r="T1" s="392"/>
      <c r="U1" s="393"/>
      <c r="V1" s="140"/>
    </row>
    <row r="2" spans="1:22" ht="24.75" customHeight="1" thickBot="1">
      <c r="A2" s="143"/>
      <c r="B2" s="144"/>
      <c r="C2" s="145"/>
      <c r="D2" s="365" t="s">
        <v>102</v>
      </c>
      <c r="E2" s="366"/>
      <c r="F2" s="366"/>
      <c r="G2" s="366"/>
      <c r="H2" s="366"/>
      <c r="I2" s="366"/>
      <c r="J2" s="366"/>
      <c r="K2" s="366"/>
      <c r="L2" s="224"/>
      <c r="M2" s="225"/>
      <c r="N2" s="394"/>
      <c r="O2" s="395"/>
      <c r="P2" s="395"/>
      <c r="Q2" s="395"/>
      <c r="R2" s="395"/>
      <c r="S2" s="395"/>
      <c r="T2" s="395"/>
      <c r="U2" s="396"/>
      <c r="V2" s="140"/>
    </row>
    <row r="3" spans="1:22" ht="13.5" customHeight="1" thickBot="1">
      <c r="A3" s="381" t="s">
        <v>101</v>
      </c>
      <c r="B3" s="382"/>
      <c r="C3" s="382"/>
      <c r="D3" s="386">
        <f>COUNTA(D6:K6)</f>
        <v>8</v>
      </c>
      <c r="E3" s="387"/>
      <c r="F3" s="387"/>
      <c r="G3" s="387"/>
      <c r="H3" s="387"/>
      <c r="I3" s="387"/>
      <c r="J3" s="387"/>
      <c r="K3" s="387"/>
      <c r="L3" s="148"/>
      <c r="M3" s="226"/>
      <c r="N3" s="403" t="s">
        <v>20</v>
      </c>
      <c r="O3" s="404"/>
      <c r="P3" s="404"/>
      <c r="Q3" s="404"/>
      <c r="R3" s="404"/>
      <c r="S3" s="404"/>
      <c r="T3" s="404"/>
      <c r="U3" s="405"/>
      <c r="V3" s="140"/>
    </row>
    <row r="4" spans="1:22" ht="15" customHeight="1" thickBot="1">
      <c r="A4" s="381" t="s">
        <v>8</v>
      </c>
      <c r="B4" s="382"/>
      <c r="C4" s="382"/>
      <c r="D4" s="150">
        <v>5</v>
      </c>
      <c r="E4" s="150">
        <v>6</v>
      </c>
      <c r="F4" s="150">
        <v>5</v>
      </c>
      <c r="G4" s="150">
        <v>13</v>
      </c>
      <c r="H4" s="150">
        <v>5</v>
      </c>
      <c r="I4" s="150">
        <v>5</v>
      </c>
      <c r="J4" s="150">
        <v>5</v>
      </c>
      <c r="K4" s="151">
        <v>5</v>
      </c>
      <c r="L4" s="148"/>
      <c r="M4" s="227"/>
      <c r="N4" s="153">
        <f aca="true" t="shared" si="0" ref="N4:U4">D4</f>
        <v>5</v>
      </c>
      <c r="O4" s="154">
        <f t="shared" si="0"/>
        <v>6</v>
      </c>
      <c r="P4" s="154">
        <f t="shared" si="0"/>
        <v>5</v>
      </c>
      <c r="Q4" s="154">
        <f t="shared" si="0"/>
        <v>13</v>
      </c>
      <c r="R4" s="154">
        <f t="shared" si="0"/>
        <v>5</v>
      </c>
      <c r="S4" s="154">
        <f t="shared" si="0"/>
        <v>5</v>
      </c>
      <c r="T4" s="154">
        <f t="shared" si="0"/>
        <v>5</v>
      </c>
      <c r="U4" s="155">
        <f t="shared" si="0"/>
        <v>5</v>
      </c>
      <c r="V4" s="140"/>
    </row>
    <row r="5" spans="1:22" ht="15" customHeight="1" thickBot="1">
      <c r="A5" s="379" t="s">
        <v>7</v>
      </c>
      <c r="B5" s="380"/>
      <c r="C5" s="380"/>
      <c r="D5" s="228">
        <v>1</v>
      </c>
      <c r="E5" s="228">
        <v>1</v>
      </c>
      <c r="F5" s="228">
        <v>1</v>
      </c>
      <c r="G5" s="228">
        <v>3</v>
      </c>
      <c r="H5" s="228">
        <v>1</v>
      </c>
      <c r="I5" s="228">
        <v>1</v>
      </c>
      <c r="J5" s="228">
        <v>1</v>
      </c>
      <c r="K5" s="229">
        <v>1</v>
      </c>
      <c r="L5" s="230"/>
      <c r="M5" s="231"/>
      <c r="N5" s="400" t="s">
        <v>63</v>
      </c>
      <c r="O5" s="401"/>
      <c r="P5" s="401"/>
      <c r="Q5" s="401"/>
      <c r="R5" s="401"/>
      <c r="S5" s="401"/>
      <c r="T5" s="401"/>
      <c r="U5" s="402"/>
      <c r="V5" s="158"/>
    </row>
    <row r="6" spans="1:22" ht="22.5" customHeight="1" thickBot="1" thickTop="1">
      <c r="A6" s="232"/>
      <c r="B6" s="233" t="s">
        <v>6</v>
      </c>
      <c r="C6" s="234" t="s">
        <v>4</v>
      </c>
      <c r="D6" s="164" t="s">
        <v>52</v>
      </c>
      <c r="E6" s="164" t="s">
        <v>53</v>
      </c>
      <c r="F6" s="164" t="s">
        <v>54</v>
      </c>
      <c r="G6" s="164" t="s">
        <v>90</v>
      </c>
      <c r="H6" s="164" t="s">
        <v>91</v>
      </c>
      <c r="I6" s="164" t="s">
        <v>92</v>
      </c>
      <c r="J6" s="164" t="s">
        <v>93</v>
      </c>
      <c r="K6" s="164" t="s">
        <v>94</v>
      </c>
      <c r="L6" s="235" t="s">
        <v>9</v>
      </c>
      <c r="M6" s="236" t="s">
        <v>2</v>
      </c>
      <c r="N6" s="237" t="s">
        <v>52</v>
      </c>
      <c r="O6" s="164" t="s">
        <v>53</v>
      </c>
      <c r="P6" s="164" t="s">
        <v>54</v>
      </c>
      <c r="Q6" s="164" t="s">
        <v>90</v>
      </c>
      <c r="R6" s="164" t="s">
        <v>91</v>
      </c>
      <c r="S6" s="164" t="s">
        <v>92</v>
      </c>
      <c r="T6" s="164" t="s">
        <v>93</v>
      </c>
      <c r="U6" s="238" t="s">
        <v>94</v>
      </c>
      <c r="V6" s="159"/>
    </row>
    <row r="7" spans="1:22" ht="22.5" customHeight="1" thickTop="1">
      <c r="A7" s="178">
        <v>1</v>
      </c>
      <c r="B7" s="220">
        <f>IF('toets 1'!B7&lt;&gt;"",'toets 1'!B7,"")</f>
      </c>
      <c r="C7" s="239">
        <f aca="true" t="shared" si="1" ref="C7:C41">IF(COUNTBLANK(D7:K7)=8,"",SUM(D7:K7))</f>
      </c>
      <c r="D7" s="214"/>
      <c r="E7" s="353"/>
      <c r="F7" s="353"/>
      <c r="G7" s="353"/>
      <c r="H7" s="353"/>
      <c r="I7" s="353"/>
      <c r="J7" s="353"/>
      <c r="K7" s="359"/>
      <c r="L7" s="240">
        <f>CONCATENATE(IF(D7&gt;$D$5,"th7/R3 ",""),IF(E7&gt;$E$5,"th7/R4 ",""),IF(F7&gt;$F$5,"th7/R7 ",""),IF(G7&gt;$G$5,"th8/R3 ",""),IF(H7&gt;$H$5,"th8/R3 ",""),IF(I7&gt;$I$5,"th8/R4 ",""),IF(J7&gt;$J$5,"th8/R7 ",""),IF(K7&gt;$K$5,"th8/R9 ",""))</f>
      </c>
      <c r="M7" s="241">
        <f aca="true" t="shared" si="2" ref="M7:M41">IF(C7="","",AVERAGE(N7:U7))</f>
      </c>
      <c r="N7" s="175">
        <f>IF($C7="","",VLOOKUP(D7,VIJF,2,TRUE))</f>
      </c>
      <c r="O7" s="176">
        <f>IF($C7="","",VLOOKUP(E7,ZES,2,TRUE))</f>
      </c>
      <c r="P7" s="176">
        <f>IF($C7="","",VLOOKUP(F7,VIJF,2,TRUE))</f>
      </c>
      <c r="Q7" s="176">
        <f>IF($C7="","",VLOOKUP(G7,DERTIEN,2,TRUE))</f>
      </c>
      <c r="R7" s="176">
        <f>IF($C7="","",VLOOKUP(H7,VIJF,2,TRUE))</f>
      </c>
      <c r="S7" s="176">
        <f>IF($C7="","",VLOOKUP(I7,VIJF,2,TRUE))</f>
      </c>
      <c r="T7" s="176">
        <f>IF($C7="","",VLOOKUP(J7,VIJF,2,TRUE))</f>
      </c>
      <c r="U7" s="177">
        <f>IF($C7="","",VLOOKUP(K7,VIJF,2,TRUE))</f>
      </c>
      <c r="V7" s="158"/>
    </row>
    <row r="8" spans="1:22" ht="22.5" customHeight="1">
      <c r="A8" s="178">
        <v>2</v>
      </c>
      <c r="B8" s="220">
        <f>IF('toets 1'!B8&lt;&gt;"",'toets 1'!B8,"")</f>
      </c>
      <c r="C8" s="242">
        <f t="shared" si="1"/>
      </c>
      <c r="D8" s="216"/>
      <c r="E8" s="354"/>
      <c r="F8" s="354"/>
      <c r="G8" s="354"/>
      <c r="H8" s="354"/>
      <c r="I8" s="354"/>
      <c r="J8" s="354"/>
      <c r="K8" s="360"/>
      <c r="L8" s="180">
        <f aca="true" t="shared" si="3" ref="L8:L41">CONCATENATE(IF(D8&gt;$D$5,"th7/R3 ",""),IF(E8&gt;$E$5,"th7/R4 ",""),IF(F8&gt;$F$5,"th7/R7 ",""),IF(G8&gt;$G$5,"th8/R3 ",""),IF(H8&gt;$H$5,"th8/R3 ",""),IF(I8&gt;$I$5,"th8/R4 ",""),IF(J8&gt;$J$5,"th8/R7 ",""),IF(K8&gt;$K$5,"th8/R9 ",""))</f>
      </c>
      <c r="M8" s="241">
        <f t="shared" si="2"/>
      </c>
      <c r="N8" s="175">
        <f aca="true" t="shared" si="4" ref="N8:N41">IF($C8="","",VLOOKUP(D8,VIJF,2,TRUE))</f>
      </c>
      <c r="O8" s="176">
        <f aca="true" t="shared" si="5" ref="O8:O41">IF($C8="","",VLOOKUP(E8,ZES,2,TRUE))</f>
      </c>
      <c r="P8" s="176">
        <f aca="true" t="shared" si="6" ref="P8:P41">IF($C8="","",VLOOKUP(F8,VIJF,2,TRUE))</f>
      </c>
      <c r="Q8" s="176">
        <f aca="true" t="shared" si="7" ref="Q8:Q41">IF($C8="","",VLOOKUP(G8,DERTIEN,2,TRUE))</f>
      </c>
      <c r="R8" s="176">
        <f aca="true" t="shared" si="8" ref="R8:R41">IF($C8="","",VLOOKUP(H8,VIJF,2,TRUE))</f>
      </c>
      <c r="S8" s="176">
        <f aca="true" t="shared" si="9" ref="S8:S41">IF($C8="","",VLOOKUP(I8,VIJF,2,TRUE))</f>
      </c>
      <c r="T8" s="176">
        <f aca="true" t="shared" si="10" ref="T8:T41">IF($C8="","",VLOOKUP(J8,VIJF,2,TRUE))</f>
      </c>
      <c r="U8" s="177">
        <f aca="true" t="shared" si="11" ref="U8:U41">IF($C8="","",VLOOKUP(K8,VIJF,2,TRUE))</f>
      </c>
      <c r="V8" s="158"/>
    </row>
    <row r="9" spans="1:22" ht="22.5" customHeight="1">
      <c r="A9" s="178">
        <v>3</v>
      </c>
      <c r="B9" s="220">
        <f>IF('toets 1'!B9&lt;&gt;"",'toets 1'!B9,"")</f>
      </c>
      <c r="C9" s="242">
        <f t="shared" si="1"/>
      </c>
      <c r="D9" s="216"/>
      <c r="E9" s="354"/>
      <c r="F9" s="354"/>
      <c r="G9" s="354"/>
      <c r="H9" s="354"/>
      <c r="I9" s="354"/>
      <c r="J9" s="354"/>
      <c r="K9" s="360"/>
      <c r="L9" s="180">
        <f t="shared" si="3"/>
      </c>
      <c r="M9" s="241">
        <f t="shared" si="2"/>
      </c>
      <c r="N9" s="175">
        <f t="shared" si="4"/>
      </c>
      <c r="O9" s="176">
        <f t="shared" si="5"/>
      </c>
      <c r="P9" s="176">
        <f t="shared" si="6"/>
      </c>
      <c r="Q9" s="176">
        <f t="shared" si="7"/>
      </c>
      <c r="R9" s="176">
        <f t="shared" si="8"/>
      </c>
      <c r="S9" s="176">
        <f t="shared" si="9"/>
      </c>
      <c r="T9" s="176">
        <f t="shared" si="10"/>
      </c>
      <c r="U9" s="177">
        <f t="shared" si="11"/>
      </c>
      <c r="V9" s="158"/>
    </row>
    <row r="10" spans="1:22" ht="22.5" customHeight="1">
      <c r="A10" s="178">
        <v>4</v>
      </c>
      <c r="B10" s="220">
        <f>IF('toets 1'!B10&lt;&gt;"",'toets 1'!B10,"")</f>
      </c>
      <c r="C10" s="242">
        <f t="shared" si="1"/>
      </c>
      <c r="D10" s="216"/>
      <c r="E10" s="354"/>
      <c r="F10" s="354"/>
      <c r="G10" s="354"/>
      <c r="H10" s="354"/>
      <c r="I10" s="354"/>
      <c r="J10" s="354"/>
      <c r="K10" s="360"/>
      <c r="L10" s="180">
        <f t="shared" si="3"/>
      </c>
      <c r="M10" s="241">
        <f t="shared" si="2"/>
      </c>
      <c r="N10" s="175">
        <f t="shared" si="4"/>
      </c>
      <c r="O10" s="176">
        <f t="shared" si="5"/>
      </c>
      <c r="P10" s="176">
        <f t="shared" si="6"/>
      </c>
      <c r="Q10" s="176">
        <f t="shared" si="7"/>
      </c>
      <c r="R10" s="176">
        <f t="shared" si="8"/>
      </c>
      <c r="S10" s="176">
        <f t="shared" si="9"/>
      </c>
      <c r="T10" s="176">
        <f t="shared" si="10"/>
      </c>
      <c r="U10" s="177">
        <f t="shared" si="11"/>
      </c>
      <c r="V10" s="158"/>
    </row>
    <row r="11" spans="1:22" ht="22.5" customHeight="1">
      <c r="A11" s="178">
        <v>5</v>
      </c>
      <c r="B11" s="220">
        <f>IF('toets 1'!B11&lt;&gt;"",'toets 1'!B11,"")</f>
      </c>
      <c r="C11" s="242">
        <f t="shared" si="1"/>
      </c>
      <c r="D11" s="216"/>
      <c r="E11" s="354"/>
      <c r="F11" s="354"/>
      <c r="G11" s="354"/>
      <c r="H11" s="354"/>
      <c r="I11" s="354"/>
      <c r="J11" s="354"/>
      <c r="K11" s="360"/>
      <c r="L11" s="180">
        <f t="shared" si="3"/>
      </c>
      <c r="M11" s="241">
        <f t="shared" si="2"/>
      </c>
      <c r="N11" s="175">
        <f t="shared" si="4"/>
      </c>
      <c r="O11" s="176">
        <f t="shared" si="5"/>
      </c>
      <c r="P11" s="176">
        <f t="shared" si="6"/>
      </c>
      <c r="Q11" s="176">
        <f t="shared" si="7"/>
      </c>
      <c r="R11" s="176">
        <f t="shared" si="8"/>
      </c>
      <c r="S11" s="176">
        <f t="shared" si="9"/>
      </c>
      <c r="T11" s="176">
        <f t="shared" si="10"/>
      </c>
      <c r="U11" s="177">
        <f t="shared" si="11"/>
      </c>
      <c r="V11" s="158"/>
    </row>
    <row r="12" spans="1:22" ht="22.5" customHeight="1">
      <c r="A12" s="178">
        <v>6</v>
      </c>
      <c r="B12" s="220">
        <f>IF('toets 1'!B12&lt;&gt;"",'toets 1'!B12,"")</f>
      </c>
      <c r="C12" s="242">
        <f t="shared" si="1"/>
      </c>
      <c r="D12" s="216"/>
      <c r="E12" s="354"/>
      <c r="F12" s="354"/>
      <c r="G12" s="354"/>
      <c r="H12" s="354"/>
      <c r="I12" s="354"/>
      <c r="J12" s="354"/>
      <c r="K12" s="360"/>
      <c r="L12" s="180">
        <f t="shared" si="3"/>
      </c>
      <c r="M12" s="241">
        <f t="shared" si="2"/>
      </c>
      <c r="N12" s="175">
        <f t="shared" si="4"/>
      </c>
      <c r="O12" s="176">
        <f t="shared" si="5"/>
      </c>
      <c r="P12" s="176">
        <f t="shared" si="6"/>
      </c>
      <c r="Q12" s="176">
        <f t="shared" si="7"/>
      </c>
      <c r="R12" s="176">
        <f t="shared" si="8"/>
      </c>
      <c r="S12" s="176">
        <f t="shared" si="9"/>
      </c>
      <c r="T12" s="176">
        <f t="shared" si="10"/>
      </c>
      <c r="U12" s="177">
        <f t="shared" si="11"/>
      </c>
      <c r="V12" s="158"/>
    </row>
    <row r="13" spans="1:22" ht="22.5" customHeight="1">
      <c r="A13" s="178">
        <v>7</v>
      </c>
      <c r="B13" s="220">
        <f>IF('toets 1'!B13&lt;&gt;"",'toets 1'!B13,"")</f>
      </c>
      <c r="C13" s="242">
        <f t="shared" si="1"/>
      </c>
      <c r="D13" s="216"/>
      <c r="E13" s="354"/>
      <c r="F13" s="354"/>
      <c r="G13" s="354"/>
      <c r="H13" s="354"/>
      <c r="I13" s="354"/>
      <c r="J13" s="354"/>
      <c r="K13" s="360"/>
      <c r="L13" s="180">
        <f t="shared" si="3"/>
      </c>
      <c r="M13" s="241">
        <f t="shared" si="2"/>
      </c>
      <c r="N13" s="175">
        <f t="shared" si="4"/>
      </c>
      <c r="O13" s="176">
        <f t="shared" si="5"/>
      </c>
      <c r="P13" s="176">
        <f t="shared" si="6"/>
      </c>
      <c r="Q13" s="176">
        <f t="shared" si="7"/>
      </c>
      <c r="R13" s="176">
        <f t="shared" si="8"/>
      </c>
      <c r="S13" s="176">
        <f t="shared" si="9"/>
      </c>
      <c r="T13" s="176">
        <f t="shared" si="10"/>
      </c>
      <c r="U13" s="177">
        <f t="shared" si="11"/>
      </c>
      <c r="V13" s="158"/>
    </row>
    <row r="14" spans="1:22" ht="22.5" customHeight="1">
      <c r="A14" s="178">
        <v>8</v>
      </c>
      <c r="B14" s="220">
        <f>IF('toets 1'!B14&lt;&gt;"",'toets 1'!B14,"")</f>
      </c>
      <c r="C14" s="242">
        <f t="shared" si="1"/>
      </c>
      <c r="D14" s="216"/>
      <c r="E14" s="354"/>
      <c r="F14" s="354"/>
      <c r="G14" s="354"/>
      <c r="H14" s="354"/>
      <c r="I14" s="354"/>
      <c r="J14" s="354"/>
      <c r="K14" s="360"/>
      <c r="L14" s="180">
        <f t="shared" si="3"/>
      </c>
      <c r="M14" s="241">
        <f t="shared" si="2"/>
      </c>
      <c r="N14" s="175">
        <f t="shared" si="4"/>
      </c>
      <c r="O14" s="176">
        <f t="shared" si="5"/>
      </c>
      <c r="P14" s="176">
        <f t="shared" si="6"/>
      </c>
      <c r="Q14" s="176">
        <f t="shared" si="7"/>
      </c>
      <c r="R14" s="176">
        <f t="shared" si="8"/>
      </c>
      <c r="S14" s="176">
        <f t="shared" si="9"/>
      </c>
      <c r="T14" s="176">
        <f t="shared" si="10"/>
      </c>
      <c r="U14" s="177">
        <f t="shared" si="11"/>
      </c>
      <c r="V14" s="158"/>
    </row>
    <row r="15" spans="1:22" ht="22.5" customHeight="1">
      <c r="A15" s="178">
        <v>9</v>
      </c>
      <c r="B15" s="220">
        <f>IF('toets 1'!B15&lt;&gt;"",'toets 1'!B15,"")</f>
      </c>
      <c r="C15" s="242">
        <f t="shared" si="1"/>
      </c>
      <c r="D15" s="216"/>
      <c r="E15" s="354"/>
      <c r="F15" s="354"/>
      <c r="G15" s="354"/>
      <c r="H15" s="354"/>
      <c r="I15" s="354"/>
      <c r="J15" s="354"/>
      <c r="K15" s="360"/>
      <c r="L15" s="180">
        <f t="shared" si="3"/>
      </c>
      <c r="M15" s="241">
        <f t="shared" si="2"/>
      </c>
      <c r="N15" s="175">
        <f t="shared" si="4"/>
      </c>
      <c r="O15" s="176">
        <f t="shared" si="5"/>
      </c>
      <c r="P15" s="176">
        <f t="shared" si="6"/>
      </c>
      <c r="Q15" s="176">
        <f t="shared" si="7"/>
      </c>
      <c r="R15" s="176">
        <f t="shared" si="8"/>
      </c>
      <c r="S15" s="176">
        <f t="shared" si="9"/>
      </c>
      <c r="T15" s="176">
        <f t="shared" si="10"/>
      </c>
      <c r="U15" s="177">
        <f t="shared" si="11"/>
      </c>
      <c r="V15" s="158"/>
    </row>
    <row r="16" spans="1:22" ht="22.5" customHeight="1">
      <c r="A16" s="178">
        <v>10</v>
      </c>
      <c r="B16" s="220">
        <f>IF('toets 1'!B16&lt;&gt;"",'toets 1'!B16,"")</f>
      </c>
      <c r="C16" s="242">
        <f t="shared" si="1"/>
      </c>
      <c r="D16" s="216"/>
      <c r="E16" s="354"/>
      <c r="F16" s="354"/>
      <c r="G16" s="354"/>
      <c r="H16" s="354"/>
      <c r="I16" s="354"/>
      <c r="J16" s="354"/>
      <c r="K16" s="360"/>
      <c r="L16" s="180">
        <f t="shared" si="3"/>
      </c>
      <c r="M16" s="241">
        <f t="shared" si="2"/>
      </c>
      <c r="N16" s="175">
        <f t="shared" si="4"/>
      </c>
      <c r="O16" s="176">
        <f t="shared" si="5"/>
      </c>
      <c r="P16" s="176">
        <f t="shared" si="6"/>
      </c>
      <c r="Q16" s="176">
        <f t="shared" si="7"/>
      </c>
      <c r="R16" s="176">
        <f t="shared" si="8"/>
      </c>
      <c r="S16" s="176">
        <f t="shared" si="9"/>
      </c>
      <c r="T16" s="176">
        <f t="shared" si="10"/>
      </c>
      <c r="U16" s="177">
        <f t="shared" si="11"/>
      </c>
      <c r="V16" s="158"/>
    </row>
    <row r="17" spans="1:22" ht="22.5" customHeight="1">
      <c r="A17" s="178">
        <v>11</v>
      </c>
      <c r="B17" s="220">
        <f>IF('toets 1'!B17&lt;&gt;"",'toets 1'!B17,"")</f>
      </c>
      <c r="C17" s="242">
        <f t="shared" si="1"/>
      </c>
      <c r="D17" s="216"/>
      <c r="E17" s="354"/>
      <c r="F17" s="354"/>
      <c r="G17" s="354"/>
      <c r="H17" s="354"/>
      <c r="I17" s="354"/>
      <c r="J17" s="354"/>
      <c r="K17" s="360"/>
      <c r="L17" s="180">
        <f t="shared" si="3"/>
      </c>
      <c r="M17" s="241">
        <f t="shared" si="2"/>
      </c>
      <c r="N17" s="175">
        <f t="shared" si="4"/>
      </c>
      <c r="O17" s="176">
        <f t="shared" si="5"/>
      </c>
      <c r="P17" s="176">
        <f t="shared" si="6"/>
      </c>
      <c r="Q17" s="176">
        <f t="shared" si="7"/>
      </c>
      <c r="R17" s="176">
        <f t="shared" si="8"/>
      </c>
      <c r="S17" s="176">
        <f t="shared" si="9"/>
      </c>
      <c r="T17" s="176">
        <f t="shared" si="10"/>
      </c>
      <c r="U17" s="177">
        <f t="shared" si="11"/>
      </c>
      <c r="V17" s="158"/>
    </row>
    <row r="18" spans="1:22" ht="22.5" customHeight="1">
      <c r="A18" s="178">
        <v>12</v>
      </c>
      <c r="B18" s="220">
        <f>IF('toets 1'!B18&lt;&gt;"",'toets 1'!B18,"")</f>
      </c>
      <c r="C18" s="242">
        <f t="shared" si="1"/>
      </c>
      <c r="D18" s="216"/>
      <c r="E18" s="354"/>
      <c r="F18" s="354"/>
      <c r="G18" s="354"/>
      <c r="H18" s="354"/>
      <c r="I18" s="354"/>
      <c r="J18" s="354"/>
      <c r="K18" s="360"/>
      <c r="L18" s="180">
        <f t="shared" si="3"/>
      </c>
      <c r="M18" s="241">
        <f t="shared" si="2"/>
      </c>
      <c r="N18" s="175">
        <f t="shared" si="4"/>
      </c>
      <c r="O18" s="176">
        <f t="shared" si="5"/>
      </c>
      <c r="P18" s="176">
        <f t="shared" si="6"/>
      </c>
      <c r="Q18" s="176">
        <f t="shared" si="7"/>
      </c>
      <c r="R18" s="176">
        <f t="shared" si="8"/>
      </c>
      <c r="S18" s="176">
        <f t="shared" si="9"/>
      </c>
      <c r="T18" s="176">
        <f t="shared" si="10"/>
      </c>
      <c r="U18" s="177">
        <f t="shared" si="11"/>
      </c>
      <c r="V18" s="158"/>
    </row>
    <row r="19" spans="1:22" ht="22.5" customHeight="1">
      <c r="A19" s="178">
        <v>13</v>
      </c>
      <c r="B19" s="220">
        <f>IF('toets 1'!B19&lt;&gt;"",'toets 1'!B19,"")</f>
      </c>
      <c r="C19" s="242">
        <f t="shared" si="1"/>
      </c>
      <c r="D19" s="216"/>
      <c r="E19" s="354"/>
      <c r="F19" s="354"/>
      <c r="G19" s="354"/>
      <c r="H19" s="354"/>
      <c r="I19" s="354"/>
      <c r="J19" s="354"/>
      <c r="K19" s="360"/>
      <c r="L19" s="180">
        <f t="shared" si="3"/>
      </c>
      <c r="M19" s="241">
        <f t="shared" si="2"/>
      </c>
      <c r="N19" s="175">
        <f t="shared" si="4"/>
      </c>
      <c r="O19" s="176">
        <f t="shared" si="5"/>
      </c>
      <c r="P19" s="176">
        <f t="shared" si="6"/>
      </c>
      <c r="Q19" s="176">
        <f t="shared" si="7"/>
      </c>
      <c r="R19" s="176">
        <f t="shared" si="8"/>
      </c>
      <c r="S19" s="176">
        <f t="shared" si="9"/>
      </c>
      <c r="T19" s="176">
        <f t="shared" si="10"/>
      </c>
      <c r="U19" s="177">
        <f t="shared" si="11"/>
      </c>
      <c r="V19" s="158"/>
    </row>
    <row r="20" spans="1:22" ht="22.5" customHeight="1">
      <c r="A20" s="178">
        <v>14</v>
      </c>
      <c r="B20" s="220">
        <f>IF('toets 1'!B20&lt;&gt;"",'toets 1'!B20,"")</f>
      </c>
      <c r="C20" s="242">
        <f t="shared" si="1"/>
      </c>
      <c r="D20" s="216"/>
      <c r="E20" s="354"/>
      <c r="F20" s="354"/>
      <c r="G20" s="354"/>
      <c r="H20" s="354"/>
      <c r="I20" s="354"/>
      <c r="J20" s="354"/>
      <c r="K20" s="360"/>
      <c r="L20" s="180">
        <f t="shared" si="3"/>
      </c>
      <c r="M20" s="241">
        <f t="shared" si="2"/>
      </c>
      <c r="N20" s="175">
        <f t="shared" si="4"/>
      </c>
      <c r="O20" s="176">
        <f t="shared" si="5"/>
      </c>
      <c r="P20" s="176">
        <f t="shared" si="6"/>
      </c>
      <c r="Q20" s="176">
        <f t="shared" si="7"/>
      </c>
      <c r="R20" s="176">
        <f t="shared" si="8"/>
      </c>
      <c r="S20" s="176">
        <f t="shared" si="9"/>
      </c>
      <c r="T20" s="176">
        <f t="shared" si="10"/>
      </c>
      <c r="U20" s="177">
        <f t="shared" si="11"/>
      </c>
      <c r="V20" s="158"/>
    </row>
    <row r="21" spans="1:22" ht="22.5" customHeight="1">
      <c r="A21" s="178">
        <v>15</v>
      </c>
      <c r="B21" s="220">
        <f>IF('toets 1'!B21&lt;&gt;"",'toets 1'!B21,"")</f>
      </c>
      <c r="C21" s="242">
        <f t="shared" si="1"/>
      </c>
      <c r="D21" s="216"/>
      <c r="E21" s="354"/>
      <c r="F21" s="354"/>
      <c r="G21" s="354"/>
      <c r="H21" s="354"/>
      <c r="I21" s="354"/>
      <c r="J21" s="354"/>
      <c r="K21" s="360"/>
      <c r="L21" s="180">
        <f t="shared" si="3"/>
      </c>
      <c r="M21" s="241">
        <f t="shared" si="2"/>
      </c>
      <c r="N21" s="175">
        <f t="shared" si="4"/>
      </c>
      <c r="O21" s="176">
        <f t="shared" si="5"/>
      </c>
      <c r="P21" s="176">
        <f t="shared" si="6"/>
      </c>
      <c r="Q21" s="176">
        <f t="shared" si="7"/>
      </c>
      <c r="R21" s="176">
        <f t="shared" si="8"/>
      </c>
      <c r="S21" s="176">
        <f t="shared" si="9"/>
      </c>
      <c r="T21" s="176">
        <f t="shared" si="10"/>
      </c>
      <c r="U21" s="177">
        <f t="shared" si="11"/>
      </c>
      <c r="V21" s="158"/>
    </row>
    <row r="22" spans="1:22" ht="22.5" customHeight="1">
      <c r="A22" s="178">
        <v>16</v>
      </c>
      <c r="B22" s="220">
        <f>IF('toets 1'!B22&lt;&gt;"",'toets 1'!B22,"")</f>
      </c>
      <c r="C22" s="242">
        <f t="shared" si="1"/>
      </c>
      <c r="D22" s="216"/>
      <c r="E22" s="354"/>
      <c r="F22" s="354"/>
      <c r="G22" s="354"/>
      <c r="H22" s="354"/>
      <c r="I22" s="354"/>
      <c r="J22" s="354"/>
      <c r="K22" s="360"/>
      <c r="L22" s="180">
        <f t="shared" si="3"/>
      </c>
      <c r="M22" s="241">
        <f t="shared" si="2"/>
      </c>
      <c r="N22" s="175">
        <f t="shared" si="4"/>
      </c>
      <c r="O22" s="176">
        <f t="shared" si="5"/>
      </c>
      <c r="P22" s="176">
        <f t="shared" si="6"/>
      </c>
      <c r="Q22" s="176">
        <f t="shared" si="7"/>
      </c>
      <c r="R22" s="176">
        <f t="shared" si="8"/>
      </c>
      <c r="S22" s="176">
        <f t="shared" si="9"/>
      </c>
      <c r="T22" s="176">
        <f t="shared" si="10"/>
      </c>
      <c r="U22" s="177">
        <f t="shared" si="11"/>
      </c>
      <c r="V22" s="158"/>
    </row>
    <row r="23" spans="1:22" ht="22.5" customHeight="1">
      <c r="A23" s="178">
        <v>17</v>
      </c>
      <c r="B23" s="220">
        <f>IF('toets 1'!B23&lt;&gt;"",'toets 1'!B23,"")</f>
      </c>
      <c r="C23" s="242">
        <f t="shared" si="1"/>
      </c>
      <c r="D23" s="216"/>
      <c r="E23" s="354"/>
      <c r="F23" s="354"/>
      <c r="G23" s="354"/>
      <c r="H23" s="354"/>
      <c r="I23" s="354"/>
      <c r="J23" s="354"/>
      <c r="K23" s="360"/>
      <c r="L23" s="180">
        <f t="shared" si="3"/>
      </c>
      <c r="M23" s="241">
        <f t="shared" si="2"/>
      </c>
      <c r="N23" s="175">
        <f t="shared" si="4"/>
      </c>
      <c r="O23" s="176">
        <f t="shared" si="5"/>
      </c>
      <c r="P23" s="176">
        <f t="shared" si="6"/>
      </c>
      <c r="Q23" s="176">
        <f t="shared" si="7"/>
      </c>
      <c r="R23" s="176">
        <f t="shared" si="8"/>
      </c>
      <c r="S23" s="176">
        <f t="shared" si="9"/>
      </c>
      <c r="T23" s="176">
        <f t="shared" si="10"/>
      </c>
      <c r="U23" s="177">
        <f t="shared" si="11"/>
      </c>
      <c r="V23" s="158"/>
    </row>
    <row r="24" spans="1:22" ht="22.5" customHeight="1">
      <c r="A24" s="178">
        <v>18</v>
      </c>
      <c r="B24" s="220">
        <f>IF('toets 1'!B24&lt;&gt;"",'toets 1'!B24,"")</f>
      </c>
      <c r="C24" s="242">
        <f t="shared" si="1"/>
      </c>
      <c r="D24" s="216"/>
      <c r="E24" s="354"/>
      <c r="F24" s="354"/>
      <c r="G24" s="354"/>
      <c r="H24" s="354"/>
      <c r="I24" s="354"/>
      <c r="J24" s="354"/>
      <c r="K24" s="360"/>
      <c r="L24" s="180">
        <f t="shared" si="3"/>
      </c>
      <c r="M24" s="241">
        <f t="shared" si="2"/>
      </c>
      <c r="N24" s="175">
        <f t="shared" si="4"/>
      </c>
      <c r="O24" s="176">
        <f t="shared" si="5"/>
      </c>
      <c r="P24" s="176">
        <f t="shared" si="6"/>
      </c>
      <c r="Q24" s="176">
        <f t="shared" si="7"/>
      </c>
      <c r="R24" s="176">
        <f t="shared" si="8"/>
      </c>
      <c r="S24" s="176">
        <f t="shared" si="9"/>
      </c>
      <c r="T24" s="176">
        <f t="shared" si="10"/>
      </c>
      <c r="U24" s="177">
        <f t="shared" si="11"/>
      </c>
      <c r="V24" s="158"/>
    </row>
    <row r="25" spans="1:22" ht="22.5" customHeight="1">
      <c r="A25" s="178">
        <v>19</v>
      </c>
      <c r="B25" s="220">
        <f>IF('toets 1'!B25&lt;&gt;"",'toets 1'!B25,"")</f>
      </c>
      <c r="C25" s="242">
        <f t="shared" si="1"/>
      </c>
      <c r="D25" s="216"/>
      <c r="E25" s="354"/>
      <c r="F25" s="354"/>
      <c r="G25" s="354"/>
      <c r="H25" s="354"/>
      <c r="I25" s="354"/>
      <c r="J25" s="354"/>
      <c r="K25" s="360"/>
      <c r="L25" s="180">
        <f t="shared" si="3"/>
      </c>
      <c r="M25" s="241">
        <f t="shared" si="2"/>
      </c>
      <c r="N25" s="175">
        <f t="shared" si="4"/>
      </c>
      <c r="O25" s="176">
        <f t="shared" si="5"/>
      </c>
      <c r="P25" s="176">
        <f t="shared" si="6"/>
      </c>
      <c r="Q25" s="176">
        <f t="shared" si="7"/>
      </c>
      <c r="R25" s="176">
        <f t="shared" si="8"/>
      </c>
      <c r="S25" s="176">
        <f t="shared" si="9"/>
      </c>
      <c r="T25" s="176">
        <f t="shared" si="10"/>
      </c>
      <c r="U25" s="177">
        <f t="shared" si="11"/>
      </c>
      <c r="V25" s="158"/>
    </row>
    <row r="26" spans="1:22" ht="22.5" customHeight="1">
      <c r="A26" s="178">
        <v>20</v>
      </c>
      <c r="B26" s="220">
        <f>IF('toets 1'!B26&lt;&gt;"",'toets 1'!B26,"")</f>
      </c>
      <c r="C26" s="242">
        <f t="shared" si="1"/>
      </c>
      <c r="D26" s="216"/>
      <c r="E26" s="354"/>
      <c r="F26" s="354"/>
      <c r="G26" s="354"/>
      <c r="H26" s="354"/>
      <c r="I26" s="354"/>
      <c r="J26" s="354"/>
      <c r="K26" s="360"/>
      <c r="L26" s="180">
        <f t="shared" si="3"/>
      </c>
      <c r="M26" s="241">
        <f t="shared" si="2"/>
      </c>
      <c r="N26" s="175">
        <f t="shared" si="4"/>
      </c>
      <c r="O26" s="176">
        <f t="shared" si="5"/>
      </c>
      <c r="P26" s="176">
        <f t="shared" si="6"/>
      </c>
      <c r="Q26" s="176">
        <f t="shared" si="7"/>
      </c>
      <c r="R26" s="176">
        <f t="shared" si="8"/>
      </c>
      <c r="S26" s="176">
        <f t="shared" si="9"/>
      </c>
      <c r="T26" s="176">
        <f t="shared" si="10"/>
      </c>
      <c r="U26" s="177">
        <f t="shared" si="11"/>
      </c>
      <c r="V26" s="158"/>
    </row>
    <row r="27" spans="1:22" ht="22.5" customHeight="1">
      <c r="A27" s="178">
        <v>21</v>
      </c>
      <c r="B27" s="220">
        <f>IF('toets 1'!B27&lt;&gt;"",'toets 1'!B27,"")</f>
      </c>
      <c r="C27" s="242">
        <f t="shared" si="1"/>
      </c>
      <c r="D27" s="216"/>
      <c r="E27" s="354"/>
      <c r="F27" s="354"/>
      <c r="G27" s="354"/>
      <c r="H27" s="354"/>
      <c r="I27" s="354"/>
      <c r="J27" s="354"/>
      <c r="K27" s="360"/>
      <c r="L27" s="180">
        <f t="shared" si="3"/>
      </c>
      <c r="M27" s="241">
        <f t="shared" si="2"/>
      </c>
      <c r="N27" s="175">
        <f t="shared" si="4"/>
      </c>
      <c r="O27" s="176">
        <f t="shared" si="5"/>
      </c>
      <c r="P27" s="176">
        <f t="shared" si="6"/>
      </c>
      <c r="Q27" s="176">
        <f t="shared" si="7"/>
      </c>
      <c r="R27" s="176">
        <f t="shared" si="8"/>
      </c>
      <c r="S27" s="176">
        <f t="shared" si="9"/>
      </c>
      <c r="T27" s="176">
        <f t="shared" si="10"/>
      </c>
      <c r="U27" s="177">
        <f t="shared" si="11"/>
      </c>
      <c r="V27" s="158"/>
    </row>
    <row r="28" spans="1:22" ht="22.5" customHeight="1">
      <c r="A28" s="178">
        <v>22</v>
      </c>
      <c r="B28" s="220">
        <f>IF('toets 1'!B28&lt;&gt;"",'toets 1'!B28,"")</f>
      </c>
      <c r="C28" s="242">
        <f t="shared" si="1"/>
      </c>
      <c r="D28" s="216"/>
      <c r="E28" s="354"/>
      <c r="F28" s="354"/>
      <c r="G28" s="354"/>
      <c r="H28" s="354"/>
      <c r="I28" s="354"/>
      <c r="J28" s="354"/>
      <c r="K28" s="360"/>
      <c r="L28" s="180">
        <f t="shared" si="3"/>
      </c>
      <c r="M28" s="241">
        <f t="shared" si="2"/>
      </c>
      <c r="N28" s="175">
        <f t="shared" si="4"/>
      </c>
      <c r="O28" s="176">
        <f t="shared" si="5"/>
      </c>
      <c r="P28" s="176">
        <f t="shared" si="6"/>
      </c>
      <c r="Q28" s="176">
        <f t="shared" si="7"/>
      </c>
      <c r="R28" s="176">
        <f t="shared" si="8"/>
      </c>
      <c r="S28" s="176">
        <f t="shared" si="9"/>
      </c>
      <c r="T28" s="176">
        <f t="shared" si="10"/>
      </c>
      <c r="U28" s="177">
        <f t="shared" si="11"/>
      </c>
      <c r="V28" s="158"/>
    </row>
    <row r="29" spans="1:22" ht="22.5" customHeight="1">
      <c r="A29" s="178">
        <v>23</v>
      </c>
      <c r="B29" s="220">
        <f>IF('toets 1'!B29&lt;&gt;"",'toets 1'!B29,"")</f>
      </c>
      <c r="C29" s="242">
        <f t="shared" si="1"/>
      </c>
      <c r="D29" s="216"/>
      <c r="E29" s="354"/>
      <c r="F29" s="354"/>
      <c r="G29" s="354"/>
      <c r="H29" s="354"/>
      <c r="I29" s="354"/>
      <c r="J29" s="354"/>
      <c r="K29" s="360"/>
      <c r="L29" s="180">
        <f t="shared" si="3"/>
      </c>
      <c r="M29" s="241">
        <f t="shared" si="2"/>
      </c>
      <c r="N29" s="175">
        <f t="shared" si="4"/>
      </c>
      <c r="O29" s="176">
        <f t="shared" si="5"/>
      </c>
      <c r="P29" s="176">
        <f t="shared" si="6"/>
      </c>
      <c r="Q29" s="176">
        <f t="shared" si="7"/>
      </c>
      <c r="R29" s="176">
        <f t="shared" si="8"/>
      </c>
      <c r="S29" s="176">
        <f t="shared" si="9"/>
      </c>
      <c r="T29" s="176">
        <f t="shared" si="10"/>
      </c>
      <c r="U29" s="177">
        <f t="shared" si="11"/>
      </c>
      <c r="V29" s="158"/>
    </row>
    <row r="30" spans="1:22" ht="22.5" customHeight="1">
      <c r="A30" s="178">
        <v>24</v>
      </c>
      <c r="B30" s="220">
        <f>IF('toets 1'!B30&lt;&gt;"",'toets 1'!B30,"")</f>
      </c>
      <c r="C30" s="242">
        <f t="shared" si="1"/>
      </c>
      <c r="D30" s="216"/>
      <c r="E30" s="354"/>
      <c r="F30" s="354"/>
      <c r="G30" s="354"/>
      <c r="H30" s="354"/>
      <c r="I30" s="354"/>
      <c r="J30" s="354"/>
      <c r="K30" s="360"/>
      <c r="L30" s="180">
        <f t="shared" si="3"/>
      </c>
      <c r="M30" s="241">
        <f t="shared" si="2"/>
      </c>
      <c r="N30" s="175">
        <f t="shared" si="4"/>
      </c>
      <c r="O30" s="176">
        <f t="shared" si="5"/>
      </c>
      <c r="P30" s="176">
        <f t="shared" si="6"/>
      </c>
      <c r="Q30" s="176">
        <f t="shared" si="7"/>
      </c>
      <c r="R30" s="176">
        <f t="shared" si="8"/>
      </c>
      <c r="S30" s="176">
        <f t="shared" si="9"/>
      </c>
      <c r="T30" s="176">
        <f t="shared" si="10"/>
      </c>
      <c r="U30" s="177">
        <f t="shared" si="11"/>
      </c>
      <c r="V30" s="158"/>
    </row>
    <row r="31" spans="1:22" ht="22.5" customHeight="1">
      <c r="A31" s="178">
        <v>25</v>
      </c>
      <c r="B31" s="220">
        <f>IF('toets 1'!B31&lt;&gt;"",'toets 1'!B31,"")</f>
      </c>
      <c r="C31" s="242">
        <f t="shared" si="1"/>
      </c>
      <c r="D31" s="216"/>
      <c r="E31" s="354"/>
      <c r="F31" s="354"/>
      <c r="G31" s="354"/>
      <c r="H31" s="354"/>
      <c r="I31" s="354"/>
      <c r="J31" s="354"/>
      <c r="K31" s="360"/>
      <c r="L31" s="180">
        <f t="shared" si="3"/>
      </c>
      <c r="M31" s="241">
        <f t="shared" si="2"/>
      </c>
      <c r="N31" s="175">
        <f t="shared" si="4"/>
      </c>
      <c r="O31" s="176">
        <f t="shared" si="5"/>
      </c>
      <c r="P31" s="176">
        <f t="shared" si="6"/>
      </c>
      <c r="Q31" s="176">
        <f t="shared" si="7"/>
      </c>
      <c r="R31" s="176">
        <f t="shared" si="8"/>
      </c>
      <c r="S31" s="176">
        <f t="shared" si="9"/>
      </c>
      <c r="T31" s="176">
        <f t="shared" si="10"/>
      </c>
      <c r="U31" s="177">
        <f t="shared" si="11"/>
      </c>
      <c r="V31" s="158"/>
    </row>
    <row r="32" spans="1:22" ht="22.5" customHeight="1">
      <c r="A32" s="178">
        <v>26</v>
      </c>
      <c r="B32" s="220">
        <f>IF('toets 1'!B32&lt;&gt;"",'toets 1'!B32,"")</f>
      </c>
      <c r="C32" s="242">
        <f t="shared" si="1"/>
      </c>
      <c r="D32" s="216"/>
      <c r="E32" s="354"/>
      <c r="F32" s="354"/>
      <c r="G32" s="354"/>
      <c r="H32" s="354"/>
      <c r="I32" s="354"/>
      <c r="J32" s="354"/>
      <c r="K32" s="360"/>
      <c r="L32" s="180">
        <f t="shared" si="3"/>
      </c>
      <c r="M32" s="241">
        <f t="shared" si="2"/>
      </c>
      <c r="N32" s="175">
        <f t="shared" si="4"/>
      </c>
      <c r="O32" s="176">
        <f t="shared" si="5"/>
      </c>
      <c r="P32" s="176">
        <f t="shared" si="6"/>
      </c>
      <c r="Q32" s="176">
        <f t="shared" si="7"/>
      </c>
      <c r="R32" s="176">
        <f t="shared" si="8"/>
      </c>
      <c r="S32" s="176">
        <f t="shared" si="9"/>
      </c>
      <c r="T32" s="176">
        <f t="shared" si="10"/>
      </c>
      <c r="U32" s="177">
        <f t="shared" si="11"/>
      </c>
      <c r="V32" s="158"/>
    </row>
    <row r="33" spans="1:22" ht="22.5" customHeight="1">
      <c r="A33" s="178">
        <v>27</v>
      </c>
      <c r="B33" s="220">
        <f>IF('toets 1'!B33&lt;&gt;"",'toets 1'!B33,"")</f>
      </c>
      <c r="C33" s="242">
        <f t="shared" si="1"/>
      </c>
      <c r="D33" s="216"/>
      <c r="E33" s="354"/>
      <c r="F33" s="354"/>
      <c r="G33" s="354"/>
      <c r="H33" s="354"/>
      <c r="I33" s="354"/>
      <c r="J33" s="354"/>
      <c r="K33" s="360"/>
      <c r="L33" s="243">
        <f t="shared" si="3"/>
      </c>
      <c r="M33" s="241">
        <f t="shared" si="2"/>
      </c>
      <c r="N33" s="175">
        <f t="shared" si="4"/>
      </c>
      <c r="O33" s="176">
        <f t="shared" si="5"/>
      </c>
      <c r="P33" s="176">
        <f t="shared" si="6"/>
      </c>
      <c r="Q33" s="176">
        <f t="shared" si="7"/>
      </c>
      <c r="R33" s="176">
        <f t="shared" si="8"/>
      </c>
      <c r="S33" s="176">
        <f t="shared" si="9"/>
      </c>
      <c r="T33" s="176">
        <f t="shared" si="10"/>
      </c>
      <c r="U33" s="177">
        <f t="shared" si="11"/>
      </c>
      <c r="V33" s="158"/>
    </row>
    <row r="34" spans="1:22" ht="22.5" customHeight="1">
      <c r="A34" s="178">
        <v>28</v>
      </c>
      <c r="B34" s="220">
        <f>IF('toets 1'!B34&lt;&gt;"",'toets 1'!B34,"")</f>
      </c>
      <c r="C34" s="242">
        <f t="shared" si="1"/>
      </c>
      <c r="D34" s="216"/>
      <c r="E34" s="354"/>
      <c r="F34" s="354"/>
      <c r="G34" s="354"/>
      <c r="H34" s="354"/>
      <c r="I34" s="354"/>
      <c r="J34" s="354"/>
      <c r="K34" s="360"/>
      <c r="L34" s="180">
        <f t="shared" si="3"/>
      </c>
      <c r="M34" s="241">
        <f t="shared" si="2"/>
      </c>
      <c r="N34" s="175">
        <f t="shared" si="4"/>
      </c>
      <c r="O34" s="176">
        <f t="shared" si="5"/>
      </c>
      <c r="P34" s="176">
        <f t="shared" si="6"/>
      </c>
      <c r="Q34" s="176">
        <f t="shared" si="7"/>
      </c>
      <c r="R34" s="176">
        <f t="shared" si="8"/>
      </c>
      <c r="S34" s="176">
        <f t="shared" si="9"/>
      </c>
      <c r="T34" s="176">
        <f t="shared" si="10"/>
      </c>
      <c r="U34" s="177">
        <f t="shared" si="11"/>
      </c>
      <c r="V34" s="158"/>
    </row>
    <row r="35" spans="1:22" ht="22.5" customHeight="1">
      <c r="A35" s="178">
        <v>29</v>
      </c>
      <c r="B35" s="220">
        <f>IF('toets 1'!B35&lt;&gt;"",'toets 1'!B35,"")</f>
      </c>
      <c r="C35" s="242">
        <f t="shared" si="1"/>
      </c>
      <c r="D35" s="216"/>
      <c r="E35" s="354"/>
      <c r="F35" s="354"/>
      <c r="G35" s="354"/>
      <c r="H35" s="354"/>
      <c r="I35" s="354"/>
      <c r="J35" s="354"/>
      <c r="K35" s="360"/>
      <c r="L35" s="180">
        <f t="shared" si="3"/>
      </c>
      <c r="M35" s="241">
        <f t="shared" si="2"/>
      </c>
      <c r="N35" s="175">
        <f t="shared" si="4"/>
      </c>
      <c r="O35" s="176">
        <f t="shared" si="5"/>
      </c>
      <c r="P35" s="176">
        <f t="shared" si="6"/>
      </c>
      <c r="Q35" s="176">
        <f t="shared" si="7"/>
      </c>
      <c r="R35" s="176">
        <f t="shared" si="8"/>
      </c>
      <c r="S35" s="176">
        <f t="shared" si="9"/>
      </c>
      <c r="T35" s="176">
        <f t="shared" si="10"/>
      </c>
      <c r="U35" s="177">
        <f t="shared" si="11"/>
      </c>
      <c r="V35" s="158"/>
    </row>
    <row r="36" spans="1:22" ht="22.5" customHeight="1">
      <c r="A36" s="178">
        <v>30</v>
      </c>
      <c r="B36" s="220">
        <f>IF('toets 1'!B36&lt;&gt;"",'toets 1'!B36,"")</f>
      </c>
      <c r="C36" s="242">
        <f t="shared" si="1"/>
      </c>
      <c r="D36" s="216"/>
      <c r="E36" s="354"/>
      <c r="F36" s="354"/>
      <c r="G36" s="354"/>
      <c r="H36" s="354"/>
      <c r="I36" s="354"/>
      <c r="J36" s="354"/>
      <c r="K36" s="360"/>
      <c r="L36" s="180">
        <f t="shared" si="3"/>
      </c>
      <c r="M36" s="241">
        <f t="shared" si="2"/>
      </c>
      <c r="N36" s="175">
        <f t="shared" si="4"/>
      </c>
      <c r="O36" s="176">
        <f t="shared" si="5"/>
      </c>
      <c r="P36" s="176">
        <f t="shared" si="6"/>
      </c>
      <c r="Q36" s="176">
        <f t="shared" si="7"/>
      </c>
      <c r="R36" s="176">
        <f t="shared" si="8"/>
      </c>
      <c r="S36" s="176">
        <f t="shared" si="9"/>
      </c>
      <c r="T36" s="176">
        <f t="shared" si="10"/>
      </c>
      <c r="U36" s="177">
        <f t="shared" si="11"/>
      </c>
      <c r="V36" s="158"/>
    </row>
    <row r="37" spans="1:22" ht="22.5" customHeight="1">
      <c r="A37" s="178">
        <v>31</v>
      </c>
      <c r="B37" s="220">
        <f>IF('toets 1'!B37&lt;&gt;"",'toets 1'!B37,"")</f>
      </c>
      <c r="C37" s="242">
        <f t="shared" si="1"/>
      </c>
      <c r="D37" s="216"/>
      <c r="E37" s="354"/>
      <c r="F37" s="354"/>
      <c r="G37" s="354"/>
      <c r="H37" s="354"/>
      <c r="I37" s="354"/>
      <c r="J37" s="354"/>
      <c r="K37" s="360"/>
      <c r="L37" s="180">
        <f t="shared" si="3"/>
      </c>
      <c r="M37" s="241">
        <f t="shared" si="2"/>
      </c>
      <c r="N37" s="175">
        <f t="shared" si="4"/>
      </c>
      <c r="O37" s="176">
        <f t="shared" si="5"/>
      </c>
      <c r="P37" s="176">
        <f t="shared" si="6"/>
      </c>
      <c r="Q37" s="176">
        <f t="shared" si="7"/>
      </c>
      <c r="R37" s="176">
        <f t="shared" si="8"/>
      </c>
      <c r="S37" s="176">
        <f t="shared" si="9"/>
      </c>
      <c r="T37" s="176">
        <f t="shared" si="10"/>
      </c>
      <c r="U37" s="177">
        <f t="shared" si="11"/>
      </c>
      <c r="V37" s="158"/>
    </row>
    <row r="38" spans="1:22" ht="22.5" customHeight="1">
      <c r="A38" s="178">
        <v>32</v>
      </c>
      <c r="B38" s="220">
        <f>IF('toets 1'!B38&lt;&gt;"",'toets 1'!B38,"")</f>
      </c>
      <c r="C38" s="242">
        <f t="shared" si="1"/>
      </c>
      <c r="D38" s="216"/>
      <c r="E38" s="354"/>
      <c r="F38" s="354"/>
      <c r="G38" s="354"/>
      <c r="H38" s="354"/>
      <c r="I38" s="354"/>
      <c r="J38" s="354"/>
      <c r="K38" s="360"/>
      <c r="L38" s="180">
        <f t="shared" si="3"/>
      </c>
      <c r="M38" s="241">
        <f t="shared" si="2"/>
      </c>
      <c r="N38" s="175">
        <f t="shared" si="4"/>
      </c>
      <c r="O38" s="176">
        <f t="shared" si="5"/>
      </c>
      <c r="P38" s="176">
        <f t="shared" si="6"/>
      </c>
      <c r="Q38" s="176">
        <f t="shared" si="7"/>
      </c>
      <c r="R38" s="176">
        <f t="shared" si="8"/>
      </c>
      <c r="S38" s="176">
        <f t="shared" si="9"/>
      </c>
      <c r="T38" s="176">
        <f t="shared" si="10"/>
      </c>
      <c r="U38" s="177">
        <f t="shared" si="11"/>
      </c>
      <c r="V38" s="158"/>
    </row>
    <row r="39" spans="1:22" ht="22.5" customHeight="1">
      <c r="A39" s="178">
        <v>33</v>
      </c>
      <c r="B39" s="220">
        <f>IF('toets 1'!B39&lt;&gt;"",'toets 1'!B39,"")</f>
      </c>
      <c r="C39" s="242">
        <f t="shared" si="1"/>
      </c>
      <c r="D39" s="216"/>
      <c r="E39" s="354"/>
      <c r="F39" s="354"/>
      <c r="G39" s="354"/>
      <c r="H39" s="354"/>
      <c r="I39" s="354"/>
      <c r="J39" s="354"/>
      <c r="K39" s="360"/>
      <c r="L39" s="180">
        <f t="shared" si="3"/>
      </c>
      <c r="M39" s="241">
        <f t="shared" si="2"/>
      </c>
      <c r="N39" s="175">
        <f t="shared" si="4"/>
      </c>
      <c r="O39" s="176">
        <f t="shared" si="5"/>
      </c>
      <c r="P39" s="176">
        <f t="shared" si="6"/>
      </c>
      <c r="Q39" s="176">
        <f t="shared" si="7"/>
      </c>
      <c r="R39" s="176">
        <f t="shared" si="8"/>
      </c>
      <c r="S39" s="176">
        <f t="shared" si="9"/>
      </c>
      <c r="T39" s="176">
        <f t="shared" si="10"/>
      </c>
      <c r="U39" s="177">
        <f t="shared" si="11"/>
      </c>
      <c r="V39" s="158"/>
    </row>
    <row r="40" spans="1:22" ht="22.5" customHeight="1">
      <c r="A40" s="178">
        <v>34</v>
      </c>
      <c r="B40" s="220">
        <f>IF('toets 1'!B40&lt;&gt;"",'toets 1'!B40,"")</f>
      </c>
      <c r="C40" s="242">
        <f t="shared" si="1"/>
      </c>
      <c r="D40" s="216"/>
      <c r="E40" s="354"/>
      <c r="F40" s="354"/>
      <c r="G40" s="354"/>
      <c r="H40" s="354"/>
      <c r="I40" s="354"/>
      <c r="J40" s="354"/>
      <c r="K40" s="360"/>
      <c r="L40" s="180">
        <f t="shared" si="3"/>
      </c>
      <c r="M40" s="241">
        <f t="shared" si="2"/>
      </c>
      <c r="N40" s="175">
        <f t="shared" si="4"/>
      </c>
      <c r="O40" s="176">
        <f t="shared" si="5"/>
      </c>
      <c r="P40" s="176">
        <f t="shared" si="6"/>
      </c>
      <c r="Q40" s="176">
        <f t="shared" si="7"/>
      </c>
      <c r="R40" s="176">
        <f t="shared" si="8"/>
      </c>
      <c r="S40" s="176">
        <f t="shared" si="9"/>
      </c>
      <c r="T40" s="176">
        <f t="shared" si="10"/>
      </c>
      <c r="U40" s="177">
        <f t="shared" si="11"/>
      </c>
      <c r="V40" s="158"/>
    </row>
    <row r="41" spans="1:22" ht="22.5" customHeight="1" thickBot="1">
      <c r="A41" s="183">
        <v>35</v>
      </c>
      <c r="B41" s="221">
        <f>IF('toets 1'!B41&lt;&gt;"",'toets 1'!B41,"")</f>
      </c>
      <c r="C41" s="244">
        <f t="shared" si="1"/>
      </c>
      <c r="D41" s="218"/>
      <c r="E41" s="355"/>
      <c r="F41" s="355"/>
      <c r="G41" s="355"/>
      <c r="H41" s="355"/>
      <c r="I41" s="355"/>
      <c r="J41" s="355"/>
      <c r="K41" s="361"/>
      <c r="L41" s="245">
        <f t="shared" si="3"/>
      </c>
      <c r="M41" s="246">
        <f t="shared" si="2"/>
      </c>
      <c r="N41" s="247">
        <f t="shared" si="4"/>
      </c>
      <c r="O41" s="248">
        <f t="shared" si="5"/>
      </c>
      <c r="P41" s="248">
        <f t="shared" si="6"/>
      </c>
      <c r="Q41" s="248">
        <f t="shared" si="7"/>
      </c>
      <c r="R41" s="248">
        <f t="shared" si="8"/>
      </c>
      <c r="S41" s="248">
        <f t="shared" si="9"/>
      </c>
      <c r="T41" s="248">
        <f t="shared" si="10"/>
      </c>
      <c r="U41" s="249">
        <f t="shared" si="11"/>
      </c>
      <c r="V41" s="158"/>
    </row>
    <row r="42" spans="1:22" ht="22.5" customHeight="1" thickBot="1">
      <c r="A42" s="190"/>
      <c r="B42" s="191" t="s">
        <v>3</v>
      </c>
      <c r="C42" s="250">
        <f>IF(COUNTBLANK(C7:C41)&gt;34,"",AVERAGE(C7:C41))</f>
      </c>
      <c r="D42" s="251">
        <f aca="true" t="shared" si="12" ref="D42:J42">IF(COUNTBLANK(D7:D41)&gt;34,"",AVERAGE(D7:D41))</f>
      </c>
      <c r="E42" s="251">
        <f t="shared" si="12"/>
      </c>
      <c r="F42" s="251">
        <f t="shared" si="12"/>
      </c>
      <c r="G42" s="251">
        <f t="shared" si="12"/>
      </c>
      <c r="H42" s="251">
        <f t="shared" si="12"/>
      </c>
      <c r="I42" s="251">
        <f t="shared" si="12"/>
      </c>
      <c r="J42" s="251">
        <f t="shared" si="12"/>
      </c>
      <c r="K42" s="252">
        <f>IF(COUNTBLANK(K7:K41)&gt;34,"",AVERAGE(K7:K41))</f>
      </c>
      <c r="L42" s="253"/>
      <c r="M42" s="254">
        <f aca="true" t="shared" si="13" ref="M42:U42">IF(COUNTBLANK(M7:M41)&gt;34,"",AVERAGE(M7:M41))</f>
      </c>
      <c r="N42" s="255">
        <f t="shared" si="13"/>
      </c>
      <c r="O42" s="256">
        <f t="shared" si="13"/>
      </c>
      <c r="P42" s="256">
        <f t="shared" si="13"/>
      </c>
      <c r="Q42" s="256">
        <f t="shared" si="13"/>
      </c>
      <c r="R42" s="256">
        <f t="shared" si="13"/>
      </c>
      <c r="S42" s="256">
        <f t="shared" si="13"/>
      </c>
      <c r="T42" s="256">
        <f t="shared" si="13"/>
      </c>
      <c r="U42" s="257">
        <f t="shared" si="13"/>
      </c>
      <c r="V42" s="158"/>
    </row>
    <row r="43" spans="1:22" ht="22.5" customHeight="1" thickBot="1">
      <c r="A43" s="200">
        <f>COUNTBLANK(C$7:C$41)</f>
        <v>35</v>
      </c>
      <c r="B43" s="201"/>
      <c r="C43" s="201"/>
      <c r="D43" s="258">
        <f aca="true" t="shared" si="14" ref="D43:K43">IF($A41-$A43=0,"",IF(D42&gt;D5,D6,"OK"))</f>
      </c>
      <c r="E43" s="259">
        <f t="shared" si="14"/>
      </c>
      <c r="F43" s="259">
        <f t="shared" si="14"/>
      </c>
      <c r="G43" s="259">
        <f t="shared" si="14"/>
      </c>
      <c r="H43" s="259">
        <f t="shared" si="14"/>
      </c>
      <c r="I43" s="259">
        <f t="shared" si="14"/>
      </c>
      <c r="J43" s="259">
        <f t="shared" si="14"/>
      </c>
      <c r="K43" s="260">
        <f t="shared" si="14"/>
      </c>
      <c r="L43" s="167" t="s">
        <v>9</v>
      </c>
      <c r="M43" s="261" t="s">
        <v>2</v>
      </c>
      <c r="N43" s="262"/>
      <c r="O43" s="262"/>
      <c r="P43" s="262"/>
      <c r="Q43" s="262"/>
      <c r="R43" s="262"/>
      <c r="S43" s="262"/>
      <c r="T43" s="262"/>
      <c r="U43" s="262"/>
      <c r="V43" s="203"/>
    </row>
    <row r="44" spans="1:22" ht="11.25">
      <c r="A44" s="205"/>
      <c r="B44" s="160"/>
      <c r="C44" s="206"/>
      <c r="D44" s="160"/>
      <c r="E44" s="160"/>
      <c r="F44" s="160"/>
      <c r="G44" s="160"/>
      <c r="H44" s="160"/>
      <c r="I44" s="160"/>
      <c r="J44" s="160"/>
      <c r="K44" s="160"/>
      <c r="L44" s="207"/>
      <c r="M44" s="263"/>
      <c r="N44" s="264"/>
      <c r="O44" s="264"/>
      <c r="P44" s="264"/>
      <c r="Q44" s="264"/>
      <c r="R44" s="264"/>
      <c r="S44" s="264"/>
      <c r="T44" s="264"/>
      <c r="U44" s="264"/>
      <c r="V44" s="159"/>
    </row>
    <row r="45" spans="1:22" ht="11.25">
      <c r="A45" s="205"/>
      <c r="B45" s="160"/>
      <c r="C45" s="206"/>
      <c r="D45" s="160"/>
      <c r="E45" s="160"/>
      <c r="F45" s="160"/>
      <c r="G45" s="160"/>
      <c r="H45" s="160"/>
      <c r="I45" s="160"/>
      <c r="J45" s="160"/>
      <c r="K45" s="160"/>
      <c r="L45" s="207"/>
      <c r="M45" s="263"/>
      <c r="N45" s="264"/>
      <c r="O45" s="264"/>
      <c r="P45" s="264"/>
      <c r="Q45" s="264"/>
      <c r="R45" s="264"/>
      <c r="S45" s="264"/>
      <c r="T45" s="264"/>
      <c r="U45" s="264"/>
      <c r="V45" s="159"/>
    </row>
  </sheetData>
  <sheetProtection sheet="1" objects="1" scenarios="1"/>
  <mergeCells count="12">
    <mergeCell ref="A1:B1"/>
    <mergeCell ref="N1:U2"/>
    <mergeCell ref="D2:K2"/>
    <mergeCell ref="C1:F1"/>
    <mergeCell ref="G1:H1"/>
    <mergeCell ref="I1:K1"/>
    <mergeCell ref="A5:C5"/>
    <mergeCell ref="N5:U5"/>
    <mergeCell ref="A3:C3"/>
    <mergeCell ref="D3:K3"/>
    <mergeCell ref="N3:U3"/>
    <mergeCell ref="A4:C4"/>
  </mergeCells>
  <conditionalFormatting sqref="M7:M41">
    <cfRule type="cellIs" priority="1" dxfId="0" operator="between" stopIfTrue="1">
      <formula>8</formula>
      <formula>10</formula>
    </cfRule>
    <cfRule type="cellIs" priority="2" dxfId="1" operator="between" stopIfTrue="1">
      <formula>6</formula>
      <formula>7.9</formula>
    </cfRule>
    <cfRule type="cellIs" priority="3" dxfId="2" operator="lessThan" stopIfTrue="1">
      <formula>6</formula>
    </cfRule>
  </conditionalFormatting>
  <conditionalFormatting sqref="D43:K43">
    <cfRule type="cellIs" priority="4" dxfId="3" operator="notEqual" stopIfTrue="1">
      <formula>"OK"</formula>
    </cfRule>
  </conditionalFormatting>
  <conditionalFormatting sqref="D7:K42">
    <cfRule type="cellIs" priority="5" dxfId="3" operator="between" stopIfTrue="1">
      <formula>D$5+1</formula>
      <formula>D$4+1</formula>
    </cfRule>
  </conditionalFormatting>
  <conditionalFormatting sqref="I1">
    <cfRule type="cellIs" priority="6" dxfId="4" operator="equal" stopIfTrue="1">
      <formula>"(klik hier en vul in)"</formula>
    </cfRule>
  </conditionalFormatting>
  <conditionalFormatting sqref="C7:C41">
    <cfRule type="cellIs" priority="7" dxfId="5" operator="notEqual" stopIfTrue="1">
      <formula>SUM(D7:K7)</formula>
    </cfRule>
  </conditionalFormatting>
  <conditionalFormatting sqref="N7:U41">
    <cfRule type="expression" priority="8" dxfId="6" stopIfTrue="1">
      <formula>$C7=""</formula>
    </cfRule>
  </conditionalFormatting>
  <conditionalFormatting sqref="M42">
    <cfRule type="cellIs" priority="9" dxfId="0" operator="between" stopIfTrue="1">
      <formula>8</formula>
      <formula>10</formula>
    </cfRule>
    <cfRule type="cellIs" priority="10" dxfId="1" operator="between" stopIfTrue="1">
      <formula>6</formula>
      <formula>8</formula>
    </cfRule>
    <cfRule type="cellIs" priority="11" dxfId="2" operator="lessThan" stopIfTrue="1">
      <formula>6</formula>
    </cfRule>
  </conditionalFormatting>
  <conditionalFormatting sqref="L7:L41">
    <cfRule type="expression" priority="12" dxfId="7" stopIfTrue="1">
      <formula>C7=""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3" r:id="rId3"/>
  <headerFooter alignWithMargins="0">
    <oddFooter>&amp;L&amp;8© 2008 - Malmberg, Den Bosch&amp;R&amp;8AdT / &amp;D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9">
    <pageSetUpPr fitToPage="1"/>
  </sheetPr>
  <dimension ref="A1:FF95"/>
  <sheetViews>
    <sheetView showGridLines="0" zoomScaleSheetLayoutView="50" workbookViewId="0" topLeftCell="A1">
      <selection activeCell="A13" sqref="A13:B13"/>
    </sheetView>
  </sheetViews>
  <sheetFormatPr defaultColWidth="9.00390625" defaultRowHeight="11.25"/>
  <cols>
    <col min="1" max="1" width="3.625" style="205" customWidth="1"/>
    <col min="2" max="2" width="25.625" style="160" customWidth="1"/>
    <col min="3" max="3" width="5.625" style="206" customWidth="1"/>
    <col min="4" max="8" width="5.625" style="160" customWidth="1"/>
    <col min="9" max="9" width="10.625" style="207" customWidth="1"/>
    <col min="10" max="10" width="4.625" style="160" customWidth="1"/>
    <col min="11" max="15" width="4.625" style="209" customWidth="1"/>
    <col min="16" max="16" width="9.00390625" style="158" customWidth="1"/>
    <col min="17" max="162" width="9.00390625" style="159" customWidth="1"/>
    <col min="163" max="16384" width="9.00390625" style="160" customWidth="1"/>
  </cols>
  <sheetData>
    <row r="1" spans="1:162" s="142" customFormat="1" ht="19.5" customHeight="1" thickBot="1">
      <c r="A1" s="373" t="s">
        <v>110</v>
      </c>
      <c r="B1" s="374"/>
      <c r="C1" s="374" t="s">
        <v>24</v>
      </c>
      <c r="D1" s="375"/>
      <c r="E1" s="376" t="s">
        <v>0</v>
      </c>
      <c r="F1" s="377"/>
      <c r="G1" s="378" t="s">
        <v>1</v>
      </c>
      <c r="H1" s="378"/>
      <c r="I1" s="378"/>
      <c r="J1" s="139"/>
      <c r="K1" s="367" t="s">
        <v>103</v>
      </c>
      <c r="L1" s="368"/>
      <c r="M1" s="368"/>
      <c r="N1" s="368"/>
      <c r="O1" s="369"/>
      <c r="P1" s="140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/>
      <c r="ER1" s="141"/>
      <c r="ES1" s="141"/>
      <c r="ET1" s="141"/>
      <c r="EU1" s="141"/>
      <c r="EV1" s="141"/>
      <c r="EW1" s="141"/>
      <c r="EX1" s="141"/>
      <c r="EY1" s="141"/>
      <c r="EZ1" s="141"/>
      <c r="FA1" s="141"/>
      <c r="FB1" s="141"/>
      <c r="FC1" s="141"/>
      <c r="FD1" s="141"/>
      <c r="FE1" s="141"/>
      <c r="FF1" s="141"/>
    </row>
    <row r="2" spans="1:162" s="142" customFormat="1" ht="24.75" customHeight="1" thickBot="1">
      <c r="A2" s="143"/>
      <c r="B2" s="144"/>
      <c r="C2" s="145"/>
      <c r="D2" s="365" t="s">
        <v>102</v>
      </c>
      <c r="E2" s="366"/>
      <c r="F2" s="366"/>
      <c r="G2" s="366"/>
      <c r="H2" s="366"/>
      <c r="I2" s="146"/>
      <c r="J2" s="147"/>
      <c r="K2" s="370"/>
      <c r="L2" s="371"/>
      <c r="M2" s="371"/>
      <c r="N2" s="371"/>
      <c r="O2" s="372"/>
      <c r="P2" s="140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</row>
    <row r="3" spans="1:16" s="141" customFormat="1" ht="15" customHeight="1" thickBot="1">
      <c r="A3" s="381" t="s">
        <v>101</v>
      </c>
      <c r="B3" s="382"/>
      <c r="C3" s="382"/>
      <c r="D3" s="386">
        <f>COUNTA(D6:H6)</f>
        <v>4</v>
      </c>
      <c r="E3" s="387"/>
      <c r="F3" s="387"/>
      <c r="G3" s="387"/>
      <c r="H3" s="387"/>
      <c r="I3" s="148"/>
      <c r="J3" s="149"/>
      <c r="K3" s="383" t="s">
        <v>20</v>
      </c>
      <c r="L3" s="384"/>
      <c r="M3" s="384"/>
      <c r="N3" s="384"/>
      <c r="O3" s="385"/>
      <c r="P3" s="140"/>
    </row>
    <row r="4" spans="1:162" s="142" customFormat="1" ht="15" customHeight="1" thickBot="1">
      <c r="A4" s="381" t="s">
        <v>8</v>
      </c>
      <c r="B4" s="382"/>
      <c r="C4" s="382"/>
      <c r="D4" s="150">
        <v>8</v>
      </c>
      <c r="E4" s="150">
        <v>8</v>
      </c>
      <c r="F4" s="150">
        <v>10</v>
      </c>
      <c r="G4" s="150">
        <v>16</v>
      </c>
      <c r="H4" s="151"/>
      <c r="I4" s="148"/>
      <c r="J4" s="152"/>
      <c r="K4" s="153">
        <f>D4</f>
        <v>8</v>
      </c>
      <c r="L4" s="154">
        <f>E4</f>
        <v>8</v>
      </c>
      <c r="M4" s="154">
        <f>F4</f>
        <v>10</v>
      </c>
      <c r="N4" s="154">
        <f>G4</f>
        <v>16</v>
      </c>
      <c r="O4" s="155"/>
      <c r="P4" s="140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</row>
    <row r="5" spans="1:15" ht="15" customHeight="1" thickBot="1">
      <c r="A5" s="379" t="s">
        <v>7</v>
      </c>
      <c r="B5" s="380"/>
      <c r="C5" s="380"/>
      <c r="D5" s="156">
        <v>0</v>
      </c>
      <c r="E5" s="156">
        <v>0</v>
      </c>
      <c r="F5" s="156">
        <v>0</v>
      </c>
      <c r="G5" s="156">
        <v>1</v>
      </c>
      <c r="H5" s="157"/>
      <c r="I5" s="148"/>
      <c r="J5" s="149"/>
      <c r="K5" s="388"/>
      <c r="L5" s="389"/>
      <c r="M5" s="389"/>
      <c r="N5" s="389"/>
      <c r="O5" s="390"/>
    </row>
    <row r="6" spans="1:15" ht="22.5" customHeight="1" thickBot="1" thickTop="1">
      <c r="A6" s="161"/>
      <c r="B6" s="162" t="s">
        <v>6</v>
      </c>
      <c r="C6" s="163" t="s">
        <v>4</v>
      </c>
      <c r="D6" s="164" t="s">
        <v>59</v>
      </c>
      <c r="E6" s="164" t="s">
        <v>41</v>
      </c>
      <c r="F6" s="164" t="s">
        <v>60</v>
      </c>
      <c r="G6" s="164" t="s">
        <v>34</v>
      </c>
      <c r="H6" s="165"/>
      <c r="I6" s="166" t="s">
        <v>9</v>
      </c>
      <c r="J6" s="167" t="s">
        <v>2</v>
      </c>
      <c r="K6" s="168">
        <v>1</v>
      </c>
      <c r="L6" s="169">
        <v>2</v>
      </c>
      <c r="M6" s="169">
        <v>3</v>
      </c>
      <c r="N6" s="169">
        <v>4</v>
      </c>
      <c r="O6" s="170"/>
    </row>
    <row r="7" spans="1:15" ht="22.5" customHeight="1" thickTop="1">
      <c r="A7" s="171">
        <v>1</v>
      </c>
      <c r="B7" s="219">
        <f>IF('toets 1'!B7&lt;&gt;"",'toets 1'!B7,"")</f>
      </c>
      <c r="C7" s="172">
        <f aca="true" t="shared" si="0" ref="C7:C40">IF(COUNTBLANK(D7:H7)=5,"",SUM(D7:H7))</f>
      </c>
      <c r="D7" s="213"/>
      <c r="E7" s="353"/>
      <c r="F7" s="353"/>
      <c r="G7" s="353"/>
      <c r="H7" s="356"/>
      <c r="I7" s="173" t="str">
        <f aca="true" t="shared" si="1" ref="I7:I41">CONCATENATE(IF(D7&gt;$D$5,"R3  ","V3  "),IF(E7&gt;E$5,"R4  ","V4  "),IF(F7&gt;F$5,"R7  ","V7  "),IF(G7&gt;G$5,"R9  ","V9  "))</f>
        <v>V3  V4  V7  V9  </v>
      </c>
      <c r="J7" s="174">
        <f aca="true" t="shared" si="2" ref="J7:J41">IF(C7="","",AVERAGE(K7:N7))</f>
      </c>
      <c r="K7" s="175">
        <f>IF($C7="","",VLOOKUP(D7,ACHT,2,TRUE))</f>
      </c>
      <c r="L7" s="176">
        <f>IF($C7="","",VLOOKUP(E7,ACHT,2,TRUE))</f>
      </c>
      <c r="M7" s="176">
        <f>IF($C7="","",VLOOKUP(F7,TIEN,2,TRUE))</f>
      </c>
      <c r="N7" s="176">
        <f>IF($C7="","",VLOOKUP(G7,ZESTIEN,2,TRUE))</f>
      </c>
      <c r="O7" s="177"/>
    </row>
    <row r="8" spans="1:15" ht="22.5" customHeight="1">
      <c r="A8" s="178">
        <v>2</v>
      </c>
      <c r="B8" s="220">
        <f>IF('toets 1'!B8&lt;&gt;"",'toets 1'!B8,"")</f>
      </c>
      <c r="C8" s="179">
        <f t="shared" si="0"/>
      </c>
      <c r="D8" s="215"/>
      <c r="E8" s="354"/>
      <c r="F8" s="354"/>
      <c r="G8" s="354"/>
      <c r="H8" s="357"/>
      <c r="I8" s="180" t="str">
        <f t="shared" si="1"/>
        <v>V3  V4  V7  V9  </v>
      </c>
      <c r="J8" s="174">
        <f t="shared" si="2"/>
      </c>
      <c r="K8" s="175">
        <f aca="true" t="shared" si="3" ref="K8:K41">IF($C8="","",VLOOKUP(D8,ACHT,2,TRUE))</f>
      </c>
      <c r="L8" s="176">
        <f aca="true" t="shared" si="4" ref="L8:L41">IF($C8="","",VLOOKUP(E8,ACHT,2,TRUE))</f>
      </c>
      <c r="M8" s="176">
        <f aca="true" t="shared" si="5" ref="M8:M41">IF($C8="","",VLOOKUP(F8,TIEN,2,TRUE))</f>
      </c>
      <c r="N8" s="176">
        <f aca="true" t="shared" si="6" ref="N8:N41">IF($C8="","",VLOOKUP(G8,ZESTIEN,2,TRUE))</f>
      </c>
      <c r="O8" s="177"/>
    </row>
    <row r="9" spans="1:15" ht="22.5" customHeight="1">
      <c r="A9" s="178">
        <v>3</v>
      </c>
      <c r="B9" s="220">
        <f>IF('toets 1'!B9&lt;&gt;"",'toets 1'!B9,"")</f>
      </c>
      <c r="C9" s="179">
        <f t="shared" si="0"/>
      </c>
      <c r="D9" s="215"/>
      <c r="E9" s="354"/>
      <c r="F9" s="354"/>
      <c r="G9" s="354"/>
      <c r="H9" s="357"/>
      <c r="I9" s="180" t="str">
        <f t="shared" si="1"/>
        <v>V3  V4  V7  V9  </v>
      </c>
      <c r="J9" s="174">
        <f t="shared" si="2"/>
      </c>
      <c r="K9" s="175">
        <f t="shared" si="3"/>
      </c>
      <c r="L9" s="176">
        <f t="shared" si="4"/>
      </c>
      <c r="M9" s="176">
        <f t="shared" si="5"/>
      </c>
      <c r="N9" s="176">
        <f t="shared" si="6"/>
      </c>
      <c r="O9" s="177"/>
    </row>
    <row r="10" spans="1:15" ht="22.5" customHeight="1">
      <c r="A10" s="178">
        <v>4</v>
      </c>
      <c r="B10" s="220">
        <f>IF('toets 1'!B10&lt;&gt;"",'toets 1'!B10,"")</f>
      </c>
      <c r="C10" s="179">
        <f t="shared" si="0"/>
      </c>
      <c r="D10" s="215"/>
      <c r="E10" s="354"/>
      <c r="F10" s="354"/>
      <c r="G10" s="354"/>
      <c r="H10" s="357"/>
      <c r="I10" s="180" t="str">
        <f t="shared" si="1"/>
        <v>V3  V4  V7  V9  </v>
      </c>
      <c r="J10" s="174">
        <f t="shared" si="2"/>
      </c>
      <c r="K10" s="175">
        <f t="shared" si="3"/>
      </c>
      <c r="L10" s="176">
        <f t="shared" si="4"/>
      </c>
      <c r="M10" s="176">
        <f t="shared" si="5"/>
      </c>
      <c r="N10" s="176">
        <f t="shared" si="6"/>
      </c>
      <c r="O10" s="177"/>
    </row>
    <row r="11" spans="1:15" ht="22.5" customHeight="1">
      <c r="A11" s="178">
        <v>5</v>
      </c>
      <c r="B11" s="220">
        <f>IF('toets 1'!B11&lt;&gt;"",'toets 1'!B11,"")</f>
      </c>
      <c r="C11" s="179">
        <f t="shared" si="0"/>
      </c>
      <c r="D11" s="215"/>
      <c r="E11" s="354"/>
      <c r="F11" s="354"/>
      <c r="G11" s="354"/>
      <c r="H11" s="357"/>
      <c r="I11" s="180" t="str">
        <f t="shared" si="1"/>
        <v>V3  V4  V7  V9  </v>
      </c>
      <c r="J11" s="174">
        <f t="shared" si="2"/>
      </c>
      <c r="K11" s="175">
        <f t="shared" si="3"/>
      </c>
      <c r="L11" s="176">
        <f t="shared" si="4"/>
      </c>
      <c r="M11" s="176">
        <f t="shared" si="5"/>
      </c>
      <c r="N11" s="176">
        <f t="shared" si="6"/>
      </c>
      <c r="O11" s="177"/>
    </row>
    <row r="12" spans="1:162" s="181" customFormat="1" ht="22.5" customHeight="1">
      <c r="A12" s="178">
        <v>6</v>
      </c>
      <c r="B12" s="220">
        <f>IF('toets 1'!B12&lt;&gt;"",'toets 1'!B12,"")</f>
      </c>
      <c r="C12" s="179">
        <f t="shared" si="0"/>
      </c>
      <c r="D12" s="215"/>
      <c r="E12" s="354"/>
      <c r="F12" s="354"/>
      <c r="G12" s="354"/>
      <c r="H12" s="357"/>
      <c r="I12" s="180" t="str">
        <f t="shared" si="1"/>
        <v>V3  V4  V7  V9  </v>
      </c>
      <c r="J12" s="174">
        <f t="shared" si="2"/>
      </c>
      <c r="K12" s="175">
        <f t="shared" si="3"/>
      </c>
      <c r="L12" s="176">
        <f t="shared" si="4"/>
      </c>
      <c r="M12" s="176">
        <f t="shared" si="5"/>
      </c>
      <c r="N12" s="176">
        <f t="shared" si="6"/>
      </c>
      <c r="O12" s="177"/>
      <c r="P12" s="158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59"/>
      <c r="DS12" s="159"/>
      <c r="DT12" s="159"/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59"/>
      <c r="EF12" s="159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159"/>
      <c r="ES12" s="159"/>
      <c r="ET12" s="159"/>
      <c r="EU12" s="159"/>
      <c r="EV12" s="159"/>
      <c r="EW12" s="159"/>
      <c r="EX12" s="159"/>
      <c r="EY12" s="159"/>
      <c r="EZ12" s="159"/>
      <c r="FA12" s="159"/>
      <c r="FB12" s="159"/>
      <c r="FC12" s="159"/>
      <c r="FD12" s="159"/>
      <c r="FE12" s="159"/>
      <c r="FF12" s="159"/>
    </row>
    <row r="13" spans="1:15" ht="22.5" customHeight="1">
      <c r="A13" s="178">
        <v>7</v>
      </c>
      <c r="B13" s="220">
        <f>IF('toets 1'!B13&lt;&gt;"",'toets 1'!B13,"")</f>
      </c>
      <c r="C13" s="179">
        <f t="shared" si="0"/>
      </c>
      <c r="D13" s="215"/>
      <c r="E13" s="354"/>
      <c r="F13" s="354"/>
      <c r="G13" s="354"/>
      <c r="H13" s="357"/>
      <c r="I13" s="180" t="str">
        <f t="shared" si="1"/>
        <v>V3  V4  V7  V9  </v>
      </c>
      <c r="J13" s="174">
        <f t="shared" si="2"/>
      </c>
      <c r="K13" s="175">
        <f t="shared" si="3"/>
      </c>
      <c r="L13" s="176">
        <f t="shared" si="4"/>
      </c>
      <c r="M13" s="176">
        <f t="shared" si="5"/>
      </c>
      <c r="N13" s="176">
        <f t="shared" si="6"/>
      </c>
      <c r="O13" s="177"/>
    </row>
    <row r="14" spans="1:15" ht="22.5" customHeight="1">
      <c r="A14" s="178">
        <v>8</v>
      </c>
      <c r="B14" s="220">
        <f>IF('toets 1'!B14&lt;&gt;"",'toets 1'!B14,"")</f>
      </c>
      <c r="C14" s="179">
        <f t="shared" si="0"/>
      </c>
      <c r="D14" s="215"/>
      <c r="E14" s="354"/>
      <c r="F14" s="354"/>
      <c r="G14" s="354"/>
      <c r="H14" s="357"/>
      <c r="I14" s="180" t="str">
        <f t="shared" si="1"/>
        <v>V3  V4  V7  V9  </v>
      </c>
      <c r="J14" s="174">
        <f t="shared" si="2"/>
      </c>
      <c r="K14" s="175">
        <f t="shared" si="3"/>
      </c>
      <c r="L14" s="176">
        <f t="shared" si="4"/>
      </c>
      <c r="M14" s="176">
        <f t="shared" si="5"/>
      </c>
      <c r="N14" s="176">
        <f t="shared" si="6"/>
      </c>
      <c r="O14" s="177"/>
    </row>
    <row r="15" spans="1:15" ht="22.5" customHeight="1">
      <c r="A15" s="178">
        <v>9</v>
      </c>
      <c r="B15" s="220">
        <f>IF('toets 1'!B15&lt;&gt;"",'toets 1'!B15,"")</f>
      </c>
      <c r="C15" s="179">
        <f t="shared" si="0"/>
      </c>
      <c r="D15" s="215"/>
      <c r="E15" s="354"/>
      <c r="F15" s="354"/>
      <c r="G15" s="354"/>
      <c r="H15" s="357"/>
      <c r="I15" s="180" t="str">
        <f t="shared" si="1"/>
        <v>V3  V4  V7  V9  </v>
      </c>
      <c r="J15" s="174">
        <f t="shared" si="2"/>
      </c>
      <c r="K15" s="175">
        <f t="shared" si="3"/>
      </c>
      <c r="L15" s="176">
        <f t="shared" si="4"/>
      </c>
      <c r="M15" s="176">
        <f t="shared" si="5"/>
      </c>
      <c r="N15" s="176">
        <f t="shared" si="6"/>
      </c>
      <c r="O15" s="177"/>
    </row>
    <row r="16" spans="1:15" ht="22.5" customHeight="1">
      <c r="A16" s="178">
        <v>10</v>
      </c>
      <c r="B16" s="220">
        <f>IF('toets 1'!B16&lt;&gt;"",'toets 1'!B16,"")</f>
      </c>
      <c r="C16" s="179">
        <f t="shared" si="0"/>
      </c>
      <c r="D16" s="215"/>
      <c r="E16" s="354"/>
      <c r="F16" s="354"/>
      <c r="G16" s="354"/>
      <c r="H16" s="357"/>
      <c r="I16" s="180" t="str">
        <f t="shared" si="1"/>
        <v>V3  V4  V7  V9  </v>
      </c>
      <c r="J16" s="174">
        <f t="shared" si="2"/>
      </c>
      <c r="K16" s="175">
        <f t="shared" si="3"/>
      </c>
      <c r="L16" s="176">
        <f t="shared" si="4"/>
      </c>
      <c r="M16" s="176">
        <f t="shared" si="5"/>
      </c>
      <c r="N16" s="176">
        <f t="shared" si="6"/>
      </c>
      <c r="O16" s="177"/>
    </row>
    <row r="17" spans="1:162" s="181" customFormat="1" ht="22.5" customHeight="1">
      <c r="A17" s="178">
        <v>11</v>
      </c>
      <c r="B17" s="220">
        <f>IF('toets 1'!B17&lt;&gt;"",'toets 1'!B17,"")</f>
      </c>
      <c r="C17" s="179">
        <f t="shared" si="0"/>
      </c>
      <c r="D17" s="215"/>
      <c r="E17" s="354"/>
      <c r="F17" s="354"/>
      <c r="G17" s="354"/>
      <c r="H17" s="357"/>
      <c r="I17" s="180" t="str">
        <f t="shared" si="1"/>
        <v>V3  V4  V7  V9  </v>
      </c>
      <c r="J17" s="174">
        <f t="shared" si="2"/>
      </c>
      <c r="K17" s="175">
        <f t="shared" si="3"/>
      </c>
      <c r="L17" s="176">
        <f t="shared" si="4"/>
      </c>
      <c r="M17" s="176">
        <f t="shared" si="5"/>
      </c>
      <c r="N17" s="176">
        <f t="shared" si="6"/>
      </c>
      <c r="O17" s="177"/>
      <c r="P17" s="158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59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59"/>
      <c r="DN17" s="159"/>
      <c r="DO17" s="159"/>
      <c r="DP17" s="159"/>
      <c r="DQ17" s="159"/>
      <c r="DR17" s="159"/>
      <c r="DS17" s="159"/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59"/>
      <c r="EF17" s="159"/>
      <c r="EG17" s="159"/>
      <c r="EH17" s="159"/>
      <c r="EI17" s="159"/>
      <c r="EJ17" s="159"/>
      <c r="EK17" s="159"/>
      <c r="EL17" s="159"/>
      <c r="EM17" s="159"/>
      <c r="EN17" s="159"/>
      <c r="EO17" s="159"/>
      <c r="EP17" s="159"/>
      <c r="EQ17" s="159"/>
      <c r="ER17" s="159"/>
      <c r="ES17" s="159"/>
      <c r="ET17" s="159"/>
      <c r="EU17" s="159"/>
      <c r="EV17" s="159"/>
      <c r="EW17" s="159"/>
      <c r="EX17" s="159"/>
      <c r="EY17" s="159"/>
      <c r="EZ17" s="159"/>
      <c r="FA17" s="159"/>
      <c r="FB17" s="159"/>
      <c r="FC17" s="159"/>
      <c r="FD17" s="159"/>
      <c r="FE17" s="159"/>
      <c r="FF17" s="159"/>
    </row>
    <row r="18" spans="1:15" ht="22.5" customHeight="1">
      <c r="A18" s="178">
        <v>12</v>
      </c>
      <c r="B18" s="220">
        <f>IF('toets 1'!B18&lt;&gt;"",'toets 1'!B18,"")</f>
      </c>
      <c r="C18" s="179">
        <f t="shared" si="0"/>
      </c>
      <c r="D18" s="215"/>
      <c r="E18" s="354"/>
      <c r="F18" s="354"/>
      <c r="G18" s="354"/>
      <c r="H18" s="357"/>
      <c r="I18" s="180" t="str">
        <f t="shared" si="1"/>
        <v>V3  V4  V7  V9  </v>
      </c>
      <c r="J18" s="174">
        <f t="shared" si="2"/>
      </c>
      <c r="K18" s="175">
        <f t="shared" si="3"/>
      </c>
      <c r="L18" s="176">
        <f t="shared" si="4"/>
      </c>
      <c r="M18" s="176">
        <f t="shared" si="5"/>
      </c>
      <c r="N18" s="176">
        <f t="shared" si="6"/>
      </c>
      <c r="O18" s="177"/>
    </row>
    <row r="19" spans="1:15" ht="22.5" customHeight="1">
      <c r="A19" s="178">
        <v>13</v>
      </c>
      <c r="B19" s="220">
        <f>IF('toets 1'!B19&lt;&gt;"",'toets 1'!B19,"")</f>
      </c>
      <c r="C19" s="179">
        <f t="shared" si="0"/>
      </c>
      <c r="D19" s="215"/>
      <c r="E19" s="354"/>
      <c r="F19" s="354"/>
      <c r="G19" s="354"/>
      <c r="H19" s="357"/>
      <c r="I19" s="180" t="str">
        <f t="shared" si="1"/>
        <v>V3  V4  V7  V9  </v>
      </c>
      <c r="J19" s="174">
        <f t="shared" si="2"/>
      </c>
      <c r="K19" s="175">
        <f t="shared" si="3"/>
      </c>
      <c r="L19" s="176">
        <f t="shared" si="4"/>
      </c>
      <c r="M19" s="176">
        <f t="shared" si="5"/>
      </c>
      <c r="N19" s="176">
        <f t="shared" si="6"/>
      </c>
      <c r="O19" s="177"/>
    </row>
    <row r="20" spans="1:15" ht="22.5" customHeight="1">
      <c r="A20" s="178">
        <v>14</v>
      </c>
      <c r="B20" s="220">
        <f>IF('toets 1'!B20&lt;&gt;"",'toets 1'!B20,"")</f>
      </c>
      <c r="C20" s="179">
        <f t="shared" si="0"/>
      </c>
      <c r="D20" s="215"/>
      <c r="E20" s="354"/>
      <c r="F20" s="354"/>
      <c r="G20" s="354"/>
      <c r="H20" s="357"/>
      <c r="I20" s="180" t="str">
        <f t="shared" si="1"/>
        <v>V3  V4  V7  V9  </v>
      </c>
      <c r="J20" s="174">
        <f t="shared" si="2"/>
      </c>
      <c r="K20" s="175">
        <f t="shared" si="3"/>
      </c>
      <c r="L20" s="176">
        <f t="shared" si="4"/>
      </c>
      <c r="M20" s="176">
        <f t="shared" si="5"/>
      </c>
      <c r="N20" s="176">
        <f t="shared" si="6"/>
      </c>
      <c r="O20" s="177"/>
    </row>
    <row r="21" spans="1:162" s="182" customFormat="1" ht="22.5" customHeight="1">
      <c r="A21" s="178">
        <v>15</v>
      </c>
      <c r="B21" s="220">
        <f>IF('toets 1'!B21&lt;&gt;"",'toets 1'!B21,"")</f>
      </c>
      <c r="C21" s="179">
        <f t="shared" si="0"/>
      </c>
      <c r="D21" s="215"/>
      <c r="E21" s="354"/>
      <c r="F21" s="354"/>
      <c r="G21" s="354"/>
      <c r="H21" s="357"/>
      <c r="I21" s="180" t="str">
        <f t="shared" si="1"/>
        <v>V3  V4  V7  V9  </v>
      </c>
      <c r="J21" s="174">
        <f t="shared" si="2"/>
      </c>
      <c r="K21" s="175">
        <f t="shared" si="3"/>
      </c>
      <c r="L21" s="176">
        <f t="shared" si="4"/>
      </c>
      <c r="M21" s="176">
        <f t="shared" si="5"/>
      </c>
      <c r="N21" s="176">
        <f t="shared" si="6"/>
      </c>
      <c r="O21" s="177"/>
      <c r="P21" s="158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  <c r="DO21" s="159"/>
      <c r="DP21" s="159"/>
      <c r="DQ21" s="159"/>
      <c r="DR21" s="159"/>
      <c r="DS21" s="159"/>
      <c r="DT21" s="159"/>
      <c r="DU21" s="159"/>
      <c r="DV21" s="159"/>
      <c r="DW21" s="159"/>
      <c r="DX21" s="159"/>
      <c r="DY21" s="159"/>
      <c r="DZ21" s="159"/>
      <c r="EA21" s="159"/>
      <c r="EB21" s="159"/>
      <c r="EC21" s="159"/>
      <c r="ED21" s="159"/>
      <c r="EE21" s="159"/>
      <c r="EF21" s="159"/>
      <c r="EG21" s="159"/>
      <c r="EH21" s="159"/>
      <c r="EI21" s="159"/>
      <c r="EJ21" s="159"/>
      <c r="EK21" s="159"/>
      <c r="EL21" s="159"/>
      <c r="EM21" s="159"/>
      <c r="EN21" s="159"/>
      <c r="EO21" s="159"/>
      <c r="EP21" s="159"/>
      <c r="EQ21" s="159"/>
      <c r="ER21" s="159"/>
      <c r="ES21" s="159"/>
      <c r="ET21" s="159"/>
      <c r="EU21" s="159"/>
      <c r="EV21" s="159"/>
      <c r="EW21" s="159"/>
      <c r="EX21" s="159"/>
      <c r="EY21" s="159"/>
      <c r="EZ21" s="159"/>
      <c r="FA21" s="159"/>
      <c r="FB21" s="159"/>
      <c r="FC21" s="159"/>
      <c r="FD21" s="159"/>
      <c r="FE21" s="159"/>
      <c r="FF21" s="159"/>
    </row>
    <row r="22" spans="1:15" ht="22.5" customHeight="1">
      <c r="A22" s="178">
        <v>16</v>
      </c>
      <c r="B22" s="220">
        <f>IF('toets 1'!B22&lt;&gt;"",'toets 1'!B22,"")</f>
      </c>
      <c r="C22" s="179">
        <f t="shared" si="0"/>
      </c>
      <c r="D22" s="215"/>
      <c r="E22" s="354"/>
      <c r="F22" s="354"/>
      <c r="G22" s="354"/>
      <c r="H22" s="357"/>
      <c r="I22" s="180" t="str">
        <f t="shared" si="1"/>
        <v>V3  V4  V7  V9  </v>
      </c>
      <c r="J22" s="174">
        <f t="shared" si="2"/>
      </c>
      <c r="K22" s="175">
        <f t="shared" si="3"/>
      </c>
      <c r="L22" s="176">
        <f t="shared" si="4"/>
      </c>
      <c r="M22" s="176">
        <f t="shared" si="5"/>
      </c>
      <c r="N22" s="176">
        <f t="shared" si="6"/>
      </c>
      <c r="O22" s="177"/>
    </row>
    <row r="23" spans="1:15" ht="22.5" customHeight="1">
      <c r="A23" s="178">
        <v>17</v>
      </c>
      <c r="B23" s="220">
        <f>IF('toets 1'!B23&lt;&gt;"",'toets 1'!B23,"")</f>
      </c>
      <c r="C23" s="179">
        <f t="shared" si="0"/>
      </c>
      <c r="D23" s="215"/>
      <c r="E23" s="354"/>
      <c r="F23" s="354"/>
      <c r="G23" s="354"/>
      <c r="H23" s="357"/>
      <c r="I23" s="180" t="str">
        <f t="shared" si="1"/>
        <v>V3  V4  V7  V9  </v>
      </c>
      <c r="J23" s="174">
        <f t="shared" si="2"/>
      </c>
      <c r="K23" s="175">
        <f t="shared" si="3"/>
      </c>
      <c r="L23" s="176">
        <f t="shared" si="4"/>
      </c>
      <c r="M23" s="176">
        <f t="shared" si="5"/>
      </c>
      <c r="N23" s="176">
        <f t="shared" si="6"/>
      </c>
      <c r="O23" s="177"/>
    </row>
    <row r="24" spans="1:15" ht="22.5" customHeight="1">
      <c r="A24" s="178">
        <v>18</v>
      </c>
      <c r="B24" s="220">
        <f>IF('toets 1'!B24&lt;&gt;"",'toets 1'!B24,"")</f>
      </c>
      <c r="C24" s="179">
        <f t="shared" si="0"/>
      </c>
      <c r="D24" s="215"/>
      <c r="E24" s="354"/>
      <c r="F24" s="354"/>
      <c r="G24" s="354"/>
      <c r="H24" s="357"/>
      <c r="I24" s="180" t="str">
        <f t="shared" si="1"/>
        <v>V3  V4  V7  V9  </v>
      </c>
      <c r="J24" s="174">
        <f t="shared" si="2"/>
      </c>
      <c r="K24" s="175">
        <f t="shared" si="3"/>
      </c>
      <c r="L24" s="176">
        <f t="shared" si="4"/>
      </c>
      <c r="M24" s="176">
        <f t="shared" si="5"/>
      </c>
      <c r="N24" s="176">
        <f t="shared" si="6"/>
      </c>
      <c r="O24" s="177"/>
    </row>
    <row r="25" spans="1:15" ht="22.5" customHeight="1">
      <c r="A25" s="178">
        <v>19</v>
      </c>
      <c r="B25" s="220">
        <f>IF('toets 1'!B25&lt;&gt;"",'toets 1'!B25,"")</f>
      </c>
      <c r="C25" s="179">
        <f t="shared" si="0"/>
      </c>
      <c r="D25" s="215"/>
      <c r="E25" s="354"/>
      <c r="F25" s="354"/>
      <c r="G25" s="354"/>
      <c r="H25" s="357"/>
      <c r="I25" s="180" t="str">
        <f t="shared" si="1"/>
        <v>V3  V4  V7  V9  </v>
      </c>
      <c r="J25" s="174">
        <f t="shared" si="2"/>
      </c>
      <c r="K25" s="175">
        <f t="shared" si="3"/>
      </c>
      <c r="L25" s="176">
        <f t="shared" si="4"/>
      </c>
      <c r="M25" s="176">
        <f t="shared" si="5"/>
      </c>
      <c r="N25" s="176">
        <f t="shared" si="6"/>
      </c>
      <c r="O25" s="177"/>
    </row>
    <row r="26" spans="1:162" s="182" customFormat="1" ht="22.5" customHeight="1">
      <c r="A26" s="178">
        <v>20</v>
      </c>
      <c r="B26" s="220">
        <f>IF('toets 1'!B26&lt;&gt;"",'toets 1'!B26,"")</f>
      </c>
      <c r="C26" s="179">
        <f t="shared" si="0"/>
      </c>
      <c r="D26" s="215"/>
      <c r="E26" s="354"/>
      <c r="F26" s="354"/>
      <c r="G26" s="354"/>
      <c r="H26" s="357"/>
      <c r="I26" s="180" t="str">
        <f t="shared" si="1"/>
        <v>V3  V4  V7  V9  </v>
      </c>
      <c r="J26" s="174">
        <f t="shared" si="2"/>
      </c>
      <c r="K26" s="175">
        <f t="shared" si="3"/>
      </c>
      <c r="L26" s="176">
        <f t="shared" si="4"/>
      </c>
      <c r="M26" s="176">
        <f t="shared" si="5"/>
      </c>
      <c r="N26" s="176">
        <f t="shared" si="6"/>
      </c>
      <c r="O26" s="177"/>
      <c r="P26" s="158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59"/>
      <c r="DF26" s="159"/>
      <c r="DG26" s="159"/>
      <c r="DH26" s="159"/>
      <c r="DI26" s="159"/>
      <c r="DJ26" s="159"/>
      <c r="DK26" s="159"/>
      <c r="DL26" s="159"/>
      <c r="DM26" s="159"/>
      <c r="DN26" s="159"/>
      <c r="DO26" s="159"/>
      <c r="DP26" s="159"/>
      <c r="DQ26" s="159"/>
      <c r="DR26" s="159"/>
      <c r="DS26" s="159"/>
      <c r="DT26" s="159"/>
      <c r="DU26" s="159"/>
      <c r="DV26" s="159"/>
      <c r="DW26" s="159"/>
      <c r="DX26" s="159"/>
      <c r="DY26" s="159"/>
      <c r="DZ26" s="159"/>
      <c r="EA26" s="159"/>
      <c r="EB26" s="159"/>
      <c r="EC26" s="159"/>
      <c r="ED26" s="159"/>
      <c r="EE26" s="159"/>
      <c r="EF26" s="159"/>
      <c r="EG26" s="159"/>
      <c r="EH26" s="159"/>
      <c r="EI26" s="159"/>
      <c r="EJ26" s="159"/>
      <c r="EK26" s="159"/>
      <c r="EL26" s="159"/>
      <c r="EM26" s="159"/>
      <c r="EN26" s="159"/>
      <c r="EO26" s="159"/>
      <c r="EP26" s="159"/>
      <c r="EQ26" s="159"/>
      <c r="ER26" s="159"/>
      <c r="ES26" s="159"/>
      <c r="ET26" s="159"/>
      <c r="EU26" s="159"/>
      <c r="EV26" s="159"/>
      <c r="EW26" s="159"/>
      <c r="EX26" s="159"/>
      <c r="EY26" s="159"/>
      <c r="EZ26" s="159"/>
      <c r="FA26" s="159"/>
      <c r="FB26" s="159"/>
      <c r="FC26" s="159"/>
      <c r="FD26" s="159"/>
      <c r="FE26" s="159"/>
      <c r="FF26" s="159"/>
    </row>
    <row r="27" spans="1:15" ht="22.5" customHeight="1">
      <c r="A27" s="178">
        <v>21</v>
      </c>
      <c r="B27" s="220">
        <f>IF('toets 1'!B27&lt;&gt;"",'toets 1'!B27,"")</f>
      </c>
      <c r="C27" s="179">
        <f t="shared" si="0"/>
      </c>
      <c r="D27" s="215"/>
      <c r="E27" s="354"/>
      <c r="F27" s="354"/>
      <c r="G27" s="354"/>
      <c r="H27" s="357"/>
      <c r="I27" s="180" t="str">
        <f t="shared" si="1"/>
        <v>V3  V4  V7  V9  </v>
      </c>
      <c r="J27" s="174">
        <f t="shared" si="2"/>
      </c>
      <c r="K27" s="175">
        <f t="shared" si="3"/>
      </c>
      <c r="L27" s="176">
        <f t="shared" si="4"/>
      </c>
      <c r="M27" s="176">
        <f t="shared" si="5"/>
      </c>
      <c r="N27" s="176">
        <f t="shared" si="6"/>
      </c>
      <c r="O27" s="177"/>
    </row>
    <row r="28" spans="1:15" ht="22.5" customHeight="1">
      <c r="A28" s="178">
        <v>22</v>
      </c>
      <c r="B28" s="220">
        <f>IF('toets 1'!B28&lt;&gt;"",'toets 1'!B28,"")</f>
      </c>
      <c r="C28" s="179">
        <f t="shared" si="0"/>
      </c>
      <c r="D28" s="215"/>
      <c r="E28" s="354"/>
      <c r="F28" s="354"/>
      <c r="G28" s="354"/>
      <c r="H28" s="357"/>
      <c r="I28" s="180" t="str">
        <f t="shared" si="1"/>
        <v>V3  V4  V7  V9  </v>
      </c>
      <c r="J28" s="174">
        <f t="shared" si="2"/>
      </c>
      <c r="K28" s="175">
        <f t="shared" si="3"/>
      </c>
      <c r="L28" s="176">
        <f t="shared" si="4"/>
      </c>
      <c r="M28" s="176">
        <f t="shared" si="5"/>
      </c>
      <c r="N28" s="176">
        <f t="shared" si="6"/>
      </c>
      <c r="O28" s="177"/>
    </row>
    <row r="29" spans="1:15" ht="22.5" customHeight="1">
      <c r="A29" s="178">
        <v>23</v>
      </c>
      <c r="B29" s="220">
        <f>IF('toets 1'!B29&lt;&gt;"",'toets 1'!B29,"")</f>
      </c>
      <c r="C29" s="179">
        <f t="shared" si="0"/>
      </c>
      <c r="D29" s="215"/>
      <c r="E29" s="354"/>
      <c r="F29" s="354"/>
      <c r="G29" s="354"/>
      <c r="H29" s="357"/>
      <c r="I29" s="180" t="str">
        <f t="shared" si="1"/>
        <v>V3  V4  V7  V9  </v>
      </c>
      <c r="J29" s="174">
        <f t="shared" si="2"/>
      </c>
      <c r="K29" s="175">
        <f t="shared" si="3"/>
      </c>
      <c r="L29" s="176">
        <f t="shared" si="4"/>
      </c>
      <c r="M29" s="176">
        <f t="shared" si="5"/>
      </c>
      <c r="N29" s="176">
        <f t="shared" si="6"/>
      </c>
      <c r="O29" s="177"/>
    </row>
    <row r="30" spans="1:15" ht="22.5" customHeight="1">
      <c r="A30" s="178">
        <v>24</v>
      </c>
      <c r="B30" s="220">
        <f>IF('toets 1'!B30&lt;&gt;"",'toets 1'!B30,"")</f>
      </c>
      <c r="C30" s="179">
        <f t="shared" si="0"/>
      </c>
      <c r="D30" s="215"/>
      <c r="E30" s="354"/>
      <c r="F30" s="354"/>
      <c r="G30" s="354"/>
      <c r="H30" s="357"/>
      <c r="I30" s="180" t="str">
        <f t="shared" si="1"/>
        <v>V3  V4  V7  V9  </v>
      </c>
      <c r="J30" s="174">
        <f t="shared" si="2"/>
      </c>
      <c r="K30" s="175">
        <f t="shared" si="3"/>
      </c>
      <c r="L30" s="176">
        <f t="shared" si="4"/>
      </c>
      <c r="M30" s="176">
        <f t="shared" si="5"/>
      </c>
      <c r="N30" s="176">
        <f t="shared" si="6"/>
      </c>
      <c r="O30" s="177"/>
    </row>
    <row r="31" spans="1:162" s="182" customFormat="1" ht="22.5" customHeight="1">
      <c r="A31" s="178">
        <v>25</v>
      </c>
      <c r="B31" s="220">
        <f>IF('toets 1'!B31&lt;&gt;"",'toets 1'!B31,"")</f>
      </c>
      <c r="C31" s="179">
        <f t="shared" si="0"/>
      </c>
      <c r="D31" s="215"/>
      <c r="E31" s="354"/>
      <c r="F31" s="354"/>
      <c r="G31" s="354"/>
      <c r="H31" s="357"/>
      <c r="I31" s="180" t="str">
        <f t="shared" si="1"/>
        <v>V3  V4  V7  V9  </v>
      </c>
      <c r="J31" s="174">
        <f t="shared" si="2"/>
      </c>
      <c r="K31" s="175">
        <f t="shared" si="3"/>
      </c>
      <c r="L31" s="176">
        <f t="shared" si="4"/>
      </c>
      <c r="M31" s="176">
        <f t="shared" si="5"/>
      </c>
      <c r="N31" s="176">
        <f t="shared" si="6"/>
      </c>
      <c r="O31" s="177"/>
      <c r="P31" s="158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DH31" s="159"/>
      <c r="DI31" s="159"/>
      <c r="DJ31" s="159"/>
      <c r="DK31" s="159"/>
      <c r="DL31" s="159"/>
      <c r="DM31" s="159"/>
      <c r="DN31" s="159"/>
      <c r="DO31" s="159"/>
      <c r="DP31" s="159"/>
      <c r="DQ31" s="159"/>
      <c r="DR31" s="159"/>
      <c r="DS31" s="159"/>
      <c r="DT31" s="159"/>
      <c r="DU31" s="159"/>
      <c r="DV31" s="159"/>
      <c r="DW31" s="159"/>
      <c r="DX31" s="159"/>
      <c r="DY31" s="159"/>
      <c r="DZ31" s="159"/>
      <c r="EA31" s="159"/>
      <c r="EB31" s="159"/>
      <c r="EC31" s="159"/>
      <c r="ED31" s="159"/>
      <c r="EE31" s="159"/>
      <c r="EF31" s="159"/>
      <c r="EG31" s="159"/>
      <c r="EH31" s="159"/>
      <c r="EI31" s="159"/>
      <c r="EJ31" s="159"/>
      <c r="EK31" s="159"/>
      <c r="EL31" s="159"/>
      <c r="EM31" s="159"/>
      <c r="EN31" s="159"/>
      <c r="EO31" s="159"/>
      <c r="EP31" s="159"/>
      <c r="EQ31" s="159"/>
      <c r="ER31" s="159"/>
      <c r="ES31" s="159"/>
      <c r="ET31" s="159"/>
      <c r="EU31" s="159"/>
      <c r="EV31" s="159"/>
      <c r="EW31" s="159"/>
      <c r="EX31" s="159"/>
      <c r="EY31" s="159"/>
      <c r="EZ31" s="159"/>
      <c r="FA31" s="159"/>
      <c r="FB31" s="159"/>
      <c r="FC31" s="159"/>
      <c r="FD31" s="159"/>
      <c r="FE31" s="159"/>
      <c r="FF31" s="159"/>
    </row>
    <row r="32" spans="1:15" ht="22.5" customHeight="1">
      <c r="A32" s="178">
        <v>26</v>
      </c>
      <c r="B32" s="220">
        <f>IF('toets 1'!B32&lt;&gt;"",'toets 1'!B32,"")</f>
      </c>
      <c r="C32" s="179">
        <f t="shared" si="0"/>
      </c>
      <c r="D32" s="215"/>
      <c r="E32" s="354"/>
      <c r="F32" s="354"/>
      <c r="G32" s="354"/>
      <c r="H32" s="357"/>
      <c r="I32" s="180" t="str">
        <f t="shared" si="1"/>
        <v>V3  V4  V7  V9  </v>
      </c>
      <c r="J32" s="174">
        <f t="shared" si="2"/>
      </c>
      <c r="K32" s="175">
        <f t="shared" si="3"/>
      </c>
      <c r="L32" s="176">
        <f t="shared" si="4"/>
      </c>
      <c r="M32" s="176">
        <f t="shared" si="5"/>
      </c>
      <c r="N32" s="176">
        <f t="shared" si="6"/>
      </c>
      <c r="O32" s="177"/>
    </row>
    <row r="33" spans="1:15" ht="22.5" customHeight="1">
      <c r="A33" s="178">
        <v>27</v>
      </c>
      <c r="B33" s="220">
        <f>IF('toets 1'!B33&lt;&gt;"",'toets 1'!B33,"")</f>
      </c>
      <c r="C33" s="179">
        <f t="shared" si="0"/>
      </c>
      <c r="D33" s="215"/>
      <c r="E33" s="354"/>
      <c r="F33" s="354"/>
      <c r="G33" s="354"/>
      <c r="H33" s="357"/>
      <c r="I33" s="180" t="str">
        <f t="shared" si="1"/>
        <v>V3  V4  V7  V9  </v>
      </c>
      <c r="J33" s="174">
        <f t="shared" si="2"/>
      </c>
      <c r="K33" s="175">
        <f t="shared" si="3"/>
      </c>
      <c r="L33" s="176">
        <f t="shared" si="4"/>
      </c>
      <c r="M33" s="176">
        <f t="shared" si="5"/>
      </c>
      <c r="N33" s="176">
        <f t="shared" si="6"/>
      </c>
      <c r="O33" s="177"/>
    </row>
    <row r="34" spans="1:15" ht="22.5" customHeight="1">
      <c r="A34" s="178">
        <v>28</v>
      </c>
      <c r="B34" s="220">
        <f>IF('toets 1'!B34&lt;&gt;"",'toets 1'!B34,"")</f>
      </c>
      <c r="C34" s="179">
        <f t="shared" si="0"/>
      </c>
      <c r="D34" s="215"/>
      <c r="E34" s="354"/>
      <c r="F34" s="354"/>
      <c r="G34" s="354"/>
      <c r="H34" s="357"/>
      <c r="I34" s="180" t="str">
        <f t="shared" si="1"/>
        <v>V3  V4  V7  V9  </v>
      </c>
      <c r="J34" s="174">
        <f t="shared" si="2"/>
      </c>
      <c r="K34" s="175">
        <f t="shared" si="3"/>
      </c>
      <c r="L34" s="176">
        <f t="shared" si="4"/>
      </c>
      <c r="M34" s="176">
        <f t="shared" si="5"/>
      </c>
      <c r="N34" s="176">
        <f t="shared" si="6"/>
      </c>
      <c r="O34" s="177"/>
    </row>
    <row r="35" spans="1:15" ht="22.5" customHeight="1">
      <c r="A35" s="178">
        <v>29</v>
      </c>
      <c r="B35" s="220">
        <f>IF('toets 1'!B35&lt;&gt;"",'toets 1'!B35,"")</f>
      </c>
      <c r="C35" s="179">
        <f t="shared" si="0"/>
      </c>
      <c r="D35" s="215"/>
      <c r="E35" s="354"/>
      <c r="F35" s="354"/>
      <c r="G35" s="354"/>
      <c r="H35" s="357"/>
      <c r="I35" s="180" t="str">
        <f t="shared" si="1"/>
        <v>V3  V4  V7  V9  </v>
      </c>
      <c r="J35" s="174">
        <f t="shared" si="2"/>
      </c>
      <c r="K35" s="175">
        <f t="shared" si="3"/>
      </c>
      <c r="L35" s="176">
        <f t="shared" si="4"/>
      </c>
      <c r="M35" s="176">
        <f t="shared" si="5"/>
      </c>
      <c r="N35" s="176">
        <f t="shared" si="6"/>
      </c>
      <c r="O35" s="177"/>
    </row>
    <row r="36" spans="1:162" s="182" customFormat="1" ht="22.5" customHeight="1">
      <c r="A36" s="178">
        <v>30</v>
      </c>
      <c r="B36" s="220">
        <f>IF('toets 1'!B36&lt;&gt;"",'toets 1'!B36,"")</f>
      </c>
      <c r="C36" s="179">
        <f t="shared" si="0"/>
      </c>
      <c r="D36" s="215"/>
      <c r="E36" s="354"/>
      <c r="F36" s="354"/>
      <c r="G36" s="354"/>
      <c r="H36" s="357"/>
      <c r="I36" s="180" t="str">
        <f t="shared" si="1"/>
        <v>V3  V4  V7  V9  </v>
      </c>
      <c r="J36" s="174">
        <f t="shared" si="2"/>
      </c>
      <c r="K36" s="175">
        <f t="shared" si="3"/>
      </c>
      <c r="L36" s="176">
        <f t="shared" si="4"/>
      </c>
      <c r="M36" s="176">
        <f t="shared" si="5"/>
      </c>
      <c r="N36" s="176">
        <f t="shared" si="6"/>
      </c>
      <c r="O36" s="177"/>
      <c r="P36" s="158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/>
      <c r="DC36" s="159"/>
      <c r="DD36" s="159"/>
      <c r="DE36" s="159"/>
      <c r="DF36" s="159"/>
      <c r="DG36" s="159"/>
      <c r="DH36" s="159"/>
      <c r="DI36" s="159"/>
      <c r="DJ36" s="159"/>
      <c r="DK36" s="159"/>
      <c r="DL36" s="159"/>
      <c r="DM36" s="159"/>
      <c r="DN36" s="159"/>
      <c r="DO36" s="159"/>
      <c r="DP36" s="159"/>
      <c r="DQ36" s="159"/>
      <c r="DR36" s="159"/>
      <c r="DS36" s="159"/>
      <c r="DT36" s="159"/>
      <c r="DU36" s="159"/>
      <c r="DV36" s="159"/>
      <c r="DW36" s="159"/>
      <c r="DX36" s="159"/>
      <c r="DY36" s="159"/>
      <c r="DZ36" s="159"/>
      <c r="EA36" s="159"/>
      <c r="EB36" s="159"/>
      <c r="EC36" s="159"/>
      <c r="ED36" s="159"/>
      <c r="EE36" s="159"/>
      <c r="EF36" s="159"/>
      <c r="EG36" s="159"/>
      <c r="EH36" s="159"/>
      <c r="EI36" s="159"/>
      <c r="EJ36" s="159"/>
      <c r="EK36" s="159"/>
      <c r="EL36" s="159"/>
      <c r="EM36" s="159"/>
      <c r="EN36" s="159"/>
      <c r="EO36" s="159"/>
      <c r="EP36" s="159"/>
      <c r="EQ36" s="159"/>
      <c r="ER36" s="159"/>
      <c r="ES36" s="159"/>
      <c r="ET36" s="159"/>
      <c r="EU36" s="159"/>
      <c r="EV36" s="159"/>
      <c r="EW36" s="159"/>
      <c r="EX36" s="159"/>
      <c r="EY36" s="159"/>
      <c r="EZ36" s="159"/>
      <c r="FA36" s="159"/>
      <c r="FB36" s="159"/>
      <c r="FC36" s="159"/>
      <c r="FD36" s="159"/>
      <c r="FE36" s="159"/>
      <c r="FF36" s="159"/>
    </row>
    <row r="37" spans="1:15" ht="22.5" customHeight="1">
      <c r="A37" s="178">
        <v>31</v>
      </c>
      <c r="B37" s="220">
        <f>IF('toets 1'!B37&lt;&gt;"",'toets 1'!B37,"")</f>
      </c>
      <c r="C37" s="179">
        <f t="shared" si="0"/>
      </c>
      <c r="D37" s="215"/>
      <c r="E37" s="354"/>
      <c r="F37" s="354"/>
      <c r="G37" s="354"/>
      <c r="H37" s="357"/>
      <c r="I37" s="180" t="str">
        <f t="shared" si="1"/>
        <v>V3  V4  V7  V9  </v>
      </c>
      <c r="J37" s="174">
        <f t="shared" si="2"/>
      </c>
      <c r="K37" s="175">
        <f t="shared" si="3"/>
      </c>
      <c r="L37" s="176">
        <f t="shared" si="4"/>
      </c>
      <c r="M37" s="176">
        <f t="shared" si="5"/>
      </c>
      <c r="N37" s="176">
        <f t="shared" si="6"/>
      </c>
      <c r="O37" s="177"/>
    </row>
    <row r="38" spans="1:15" ht="22.5" customHeight="1">
      <c r="A38" s="178">
        <v>32</v>
      </c>
      <c r="B38" s="220">
        <f>IF('toets 1'!B38&lt;&gt;"",'toets 1'!B38,"")</f>
      </c>
      <c r="C38" s="179">
        <f t="shared" si="0"/>
      </c>
      <c r="D38" s="215"/>
      <c r="E38" s="354"/>
      <c r="F38" s="354"/>
      <c r="G38" s="354"/>
      <c r="H38" s="357"/>
      <c r="I38" s="180" t="str">
        <f t="shared" si="1"/>
        <v>V3  V4  V7  V9  </v>
      </c>
      <c r="J38" s="174">
        <f t="shared" si="2"/>
      </c>
      <c r="K38" s="175">
        <f t="shared" si="3"/>
      </c>
      <c r="L38" s="176">
        <f t="shared" si="4"/>
      </c>
      <c r="M38" s="176">
        <f t="shared" si="5"/>
      </c>
      <c r="N38" s="176">
        <f t="shared" si="6"/>
      </c>
      <c r="O38" s="177"/>
    </row>
    <row r="39" spans="1:15" ht="22.5" customHeight="1">
      <c r="A39" s="178">
        <v>33</v>
      </c>
      <c r="B39" s="220">
        <f>IF('toets 1'!B39&lt;&gt;"",'toets 1'!B39,"")</f>
      </c>
      <c r="C39" s="179">
        <f t="shared" si="0"/>
      </c>
      <c r="D39" s="215"/>
      <c r="E39" s="354"/>
      <c r="F39" s="354"/>
      <c r="G39" s="354"/>
      <c r="H39" s="357"/>
      <c r="I39" s="180" t="str">
        <f t="shared" si="1"/>
        <v>V3  V4  V7  V9  </v>
      </c>
      <c r="J39" s="174">
        <f t="shared" si="2"/>
      </c>
      <c r="K39" s="175">
        <f t="shared" si="3"/>
      </c>
      <c r="L39" s="176">
        <f t="shared" si="4"/>
      </c>
      <c r="M39" s="176">
        <f t="shared" si="5"/>
      </c>
      <c r="N39" s="176">
        <f t="shared" si="6"/>
      </c>
      <c r="O39" s="177"/>
    </row>
    <row r="40" spans="1:15" ht="22.5" customHeight="1">
      <c r="A40" s="178">
        <v>34</v>
      </c>
      <c r="B40" s="220">
        <f>IF('toets 1'!B40&lt;&gt;"",'toets 1'!B40,"")</f>
      </c>
      <c r="C40" s="179">
        <f t="shared" si="0"/>
      </c>
      <c r="D40" s="215"/>
      <c r="E40" s="354"/>
      <c r="F40" s="354"/>
      <c r="G40" s="354"/>
      <c r="H40" s="357"/>
      <c r="I40" s="180" t="str">
        <f t="shared" si="1"/>
        <v>V3  V4  V7  V9  </v>
      </c>
      <c r="J40" s="174">
        <f t="shared" si="2"/>
      </c>
      <c r="K40" s="175">
        <f t="shared" si="3"/>
      </c>
      <c r="L40" s="176">
        <f t="shared" si="4"/>
      </c>
      <c r="M40" s="176">
        <f t="shared" si="5"/>
      </c>
      <c r="N40" s="176">
        <f t="shared" si="6"/>
      </c>
      <c r="O40" s="177"/>
    </row>
    <row r="41" spans="1:15" ht="22.5" customHeight="1" thickBot="1">
      <c r="A41" s="183">
        <v>35</v>
      </c>
      <c r="B41" s="221">
        <f>IF('toets 1'!B41&lt;&gt;"",'toets 1'!B41,"")</f>
      </c>
      <c r="C41" s="184">
        <f>IF(COUNTBLANK(D41:H41)=5,"",SUM(D41:H41))</f>
      </c>
      <c r="D41" s="217"/>
      <c r="E41" s="355"/>
      <c r="F41" s="355"/>
      <c r="G41" s="355"/>
      <c r="H41" s="358"/>
      <c r="I41" s="185" t="str">
        <f t="shared" si="1"/>
        <v>V3  V4  V7  V9  </v>
      </c>
      <c r="J41" s="186">
        <f t="shared" si="2"/>
      </c>
      <c r="K41" s="187">
        <f t="shared" si="3"/>
      </c>
      <c r="L41" s="188">
        <f t="shared" si="4"/>
      </c>
      <c r="M41" s="188">
        <f t="shared" si="5"/>
      </c>
      <c r="N41" s="188">
        <f t="shared" si="6"/>
      </c>
      <c r="O41" s="189"/>
    </row>
    <row r="42" spans="1:15" ht="22.5" customHeight="1" thickBot="1">
      <c r="A42" s="190"/>
      <c r="B42" s="191" t="s">
        <v>3</v>
      </c>
      <c r="C42" s="192">
        <f>IF($A41-$A43=0,"",SUM(C7:C41)/($A41-$A43))</f>
      </c>
      <c r="D42" s="193">
        <f>IF($A41-$A43=0,"",SUM(D7:D41)/($A41-$A43))</f>
      </c>
      <c r="E42" s="194">
        <f>IF($A41-$A43=0,"",SUM(E7:E41)/($A41-$A43))</f>
      </c>
      <c r="F42" s="194">
        <f>IF($A41-$A43=0,"",SUM(F7:F41)/($A41-$A43))</f>
      </c>
      <c r="G42" s="194">
        <f>IF($A41-$A43=0,"",SUM(G7:G41)/($A41-$A43))</f>
      </c>
      <c r="H42" s="195"/>
      <c r="I42" s="196"/>
      <c r="J42" s="186">
        <f aca="true" t="shared" si="7" ref="J42:O42">IF($A41-$A43=0,"",SUM(J7:J41)/($A41-$A43))</f>
      </c>
      <c r="K42" s="197">
        <f t="shared" si="7"/>
      </c>
      <c r="L42" s="198">
        <f t="shared" si="7"/>
      </c>
      <c r="M42" s="198">
        <f t="shared" si="7"/>
      </c>
      <c r="N42" s="198">
        <f t="shared" si="7"/>
      </c>
      <c r="O42" s="199">
        <f t="shared" si="7"/>
      </c>
    </row>
    <row r="43" spans="1:162" s="204" customFormat="1" ht="22.5" customHeight="1">
      <c r="A43" s="200">
        <f>COUNTBLANK(C$7:C$41)</f>
        <v>35</v>
      </c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2"/>
      <c r="M43" s="202"/>
      <c r="N43" s="202"/>
      <c r="O43" s="202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203"/>
      <c r="BI43" s="203"/>
      <c r="BJ43" s="203"/>
      <c r="BK43" s="203"/>
      <c r="BL43" s="203"/>
      <c r="BM43" s="203"/>
      <c r="BN43" s="203"/>
      <c r="BO43" s="203"/>
      <c r="BP43" s="203"/>
      <c r="BQ43" s="203"/>
      <c r="BR43" s="203"/>
      <c r="BS43" s="203"/>
      <c r="BT43" s="203"/>
      <c r="BU43" s="203"/>
      <c r="BV43" s="203"/>
      <c r="BW43" s="203"/>
      <c r="BX43" s="203"/>
      <c r="BY43" s="203"/>
      <c r="BZ43" s="203"/>
      <c r="CA43" s="203"/>
      <c r="CB43" s="203"/>
      <c r="CC43" s="203"/>
      <c r="CD43" s="203"/>
      <c r="CE43" s="203"/>
      <c r="CF43" s="203"/>
      <c r="CG43" s="203"/>
      <c r="CH43" s="203"/>
      <c r="CI43" s="203"/>
      <c r="CJ43" s="203"/>
      <c r="CK43" s="203"/>
      <c r="CL43" s="203"/>
      <c r="CM43" s="203"/>
      <c r="CN43" s="203"/>
      <c r="CO43" s="203"/>
      <c r="CP43" s="203"/>
      <c r="CQ43" s="203"/>
      <c r="CR43" s="203"/>
      <c r="CS43" s="203"/>
      <c r="CT43" s="203"/>
      <c r="CU43" s="203"/>
      <c r="CV43" s="203"/>
      <c r="CW43" s="203"/>
      <c r="CX43" s="203"/>
      <c r="CY43" s="203"/>
      <c r="CZ43" s="203"/>
      <c r="DA43" s="203"/>
      <c r="DB43" s="203"/>
      <c r="DC43" s="203"/>
      <c r="DD43" s="203"/>
      <c r="DE43" s="203"/>
      <c r="DF43" s="203"/>
      <c r="DG43" s="203"/>
      <c r="DH43" s="203"/>
      <c r="DI43" s="203"/>
      <c r="DJ43" s="203"/>
      <c r="DK43" s="203"/>
      <c r="DL43" s="203"/>
      <c r="DM43" s="203"/>
      <c r="DN43" s="203"/>
      <c r="DO43" s="203"/>
      <c r="DP43" s="203"/>
      <c r="DQ43" s="203"/>
      <c r="DR43" s="203"/>
      <c r="DS43" s="203"/>
      <c r="DT43" s="203"/>
      <c r="DU43" s="203"/>
      <c r="DV43" s="203"/>
      <c r="DW43" s="203"/>
      <c r="DX43" s="203"/>
      <c r="DY43" s="203"/>
      <c r="DZ43" s="203"/>
      <c r="EA43" s="203"/>
      <c r="EB43" s="203"/>
      <c r="EC43" s="203"/>
      <c r="ED43" s="203"/>
      <c r="EE43" s="203"/>
      <c r="EF43" s="203"/>
      <c r="EG43" s="203"/>
      <c r="EH43" s="203"/>
      <c r="EI43" s="203"/>
      <c r="EJ43" s="203"/>
      <c r="EK43" s="203"/>
      <c r="EL43" s="203"/>
      <c r="EM43" s="203"/>
      <c r="EN43" s="203"/>
      <c r="EO43" s="203"/>
      <c r="EP43" s="203"/>
      <c r="EQ43" s="203"/>
      <c r="ER43" s="203"/>
      <c r="ES43" s="203"/>
      <c r="ET43" s="203"/>
      <c r="EU43" s="203"/>
      <c r="EV43" s="203"/>
      <c r="EW43" s="203"/>
      <c r="EX43" s="203"/>
      <c r="EY43" s="203"/>
      <c r="EZ43" s="203"/>
      <c r="FA43" s="203"/>
      <c r="FB43" s="203"/>
      <c r="FC43" s="203"/>
      <c r="FD43" s="203"/>
      <c r="FE43" s="203"/>
      <c r="FF43" s="203"/>
    </row>
    <row r="44" spans="11:16" ht="11.25">
      <c r="K44" s="208"/>
      <c r="L44" s="208"/>
      <c r="M44" s="208"/>
      <c r="N44" s="208"/>
      <c r="O44" s="208"/>
      <c r="P44" s="159"/>
    </row>
    <row r="45" spans="11:16" ht="11.25">
      <c r="K45" s="208"/>
      <c r="L45" s="208"/>
      <c r="M45" s="208"/>
      <c r="N45" s="208"/>
      <c r="O45" s="208"/>
      <c r="P45" s="159"/>
    </row>
    <row r="46" spans="11:16" ht="11.25">
      <c r="K46" s="208"/>
      <c r="L46" s="208"/>
      <c r="M46" s="208"/>
      <c r="N46" s="208"/>
      <c r="O46" s="208"/>
      <c r="P46" s="159"/>
    </row>
    <row r="47" spans="11:16" ht="11.25">
      <c r="K47" s="208"/>
      <c r="L47" s="208"/>
      <c r="M47" s="208"/>
      <c r="N47" s="208"/>
      <c r="O47" s="208"/>
      <c r="P47" s="159"/>
    </row>
    <row r="48" spans="11:16" ht="11.25">
      <c r="K48" s="208"/>
      <c r="L48" s="208"/>
      <c r="M48" s="208"/>
      <c r="N48" s="208"/>
      <c r="O48" s="208"/>
      <c r="P48" s="159"/>
    </row>
    <row r="49" spans="3:16" ht="11.25">
      <c r="C49" s="206">
        <f>IF($A48-$A50=0,"",SUM(C14:C48)/($A48-$A50))</f>
      </c>
      <c r="K49" s="208"/>
      <c r="L49" s="208"/>
      <c r="M49" s="208"/>
      <c r="N49" s="208"/>
      <c r="O49" s="208"/>
      <c r="P49" s="159"/>
    </row>
    <row r="50" spans="11:16" ht="11.25">
      <c r="K50" s="208"/>
      <c r="L50" s="208"/>
      <c r="M50" s="208"/>
      <c r="N50" s="208"/>
      <c r="O50" s="208"/>
      <c r="P50" s="159"/>
    </row>
    <row r="51" spans="11:16" ht="11.25">
      <c r="K51" s="208"/>
      <c r="L51" s="208"/>
      <c r="M51" s="208"/>
      <c r="N51" s="208"/>
      <c r="O51" s="208"/>
      <c r="P51" s="159"/>
    </row>
    <row r="52" spans="11:16" ht="11.25">
      <c r="K52" s="208"/>
      <c r="L52" s="208"/>
      <c r="M52" s="208"/>
      <c r="N52" s="208"/>
      <c r="O52" s="208"/>
      <c r="P52" s="159"/>
    </row>
    <row r="53" spans="11:16" ht="11.25">
      <c r="K53" s="208"/>
      <c r="L53" s="208"/>
      <c r="M53" s="208"/>
      <c r="N53" s="208"/>
      <c r="O53" s="208"/>
      <c r="P53" s="159"/>
    </row>
    <row r="54" spans="11:15" ht="11.25">
      <c r="K54" s="208"/>
      <c r="L54" s="208"/>
      <c r="M54" s="208"/>
      <c r="N54" s="208"/>
      <c r="O54" s="208"/>
    </row>
    <row r="55" spans="11:15" ht="11.25">
      <c r="K55" s="208"/>
      <c r="L55" s="208"/>
      <c r="M55" s="208"/>
      <c r="N55" s="208"/>
      <c r="O55" s="208"/>
    </row>
    <row r="56" spans="11:15" ht="11.25">
      <c r="K56" s="208"/>
      <c r="L56" s="208"/>
      <c r="M56" s="208"/>
      <c r="N56" s="208"/>
      <c r="O56" s="208"/>
    </row>
    <row r="57" spans="11:15" ht="11.25">
      <c r="K57" s="208"/>
      <c r="L57" s="208"/>
      <c r="M57" s="208"/>
      <c r="N57" s="208"/>
      <c r="O57" s="208"/>
    </row>
    <row r="58" spans="11:15" ht="11.25">
      <c r="K58" s="208"/>
      <c r="L58" s="208"/>
      <c r="M58" s="208"/>
      <c r="N58" s="208"/>
      <c r="O58" s="208"/>
    </row>
    <row r="59" spans="11:15" ht="11.25">
      <c r="K59" s="208"/>
      <c r="L59" s="208"/>
      <c r="M59" s="208"/>
      <c r="N59" s="208"/>
      <c r="O59" s="208"/>
    </row>
    <row r="60" spans="11:15" ht="11.25">
      <c r="K60" s="208"/>
      <c r="L60" s="208"/>
      <c r="M60" s="208"/>
      <c r="N60" s="208"/>
      <c r="O60" s="208"/>
    </row>
    <row r="61" spans="11:15" ht="11.25">
      <c r="K61" s="208"/>
      <c r="L61" s="208"/>
      <c r="M61" s="208"/>
      <c r="N61" s="208"/>
      <c r="O61" s="208"/>
    </row>
    <row r="62" spans="11:15" ht="11.25">
      <c r="K62" s="208"/>
      <c r="L62" s="208"/>
      <c r="M62" s="208"/>
      <c r="N62" s="208"/>
      <c r="O62" s="208"/>
    </row>
    <row r="63" spans="11:15" ht="11.25">
      <c r="K63" s="208"/>
      <c r="L63" s="208"/>
      <c r="M63" s="208"/>
      <c r="N63" s="208"/>
      <c r="O63" s="208"/>
    </row>
    <row r="64" spans="11:15" ht="11.25">
      <c r="K64" s="208"/>
      <c r="L64" s="208"/>
      <c r="M64" s="208"/>
      <c r="N64" s="208"/>
      <c r="O64" s="208"/>
    </row>
    <row r="65" spans="11:15" ht="11.25">
      <c r="K65" s="208"/>
      <c r="L65" s="208"/>
      <c r="M65" s="208"/>
      <c r="N65" s="208"/>
      <c r="O65" s="208"/>
    </row>
    <row r="66" spans="11:15" ht="11.25">
      <c r="K66" s="208"/>
      <c r="L66" s="208"/>
      <c r="M66" s="208"/>
      <c r="N66" s="208"/>
      <c r="O66" s="208"/>
    </row>
    <row r="67" spans="11:15" ht="11.25">
      <c r="K67" s="208"/>
      <c r="L67" s="208"/>
      <c r="M67" s="208"/>
      <c r="N67" s="208"/>
      <c r="O67" s="208"/>
    </row>
    <row r="68" spans="11:15" ht="11.25">
      <c r="K68" s="208"/>
      <c r="L68" s="208"/>
      <c r="M68" s="208"/>
      <c r="N68" s="208"/>
      <c r="O68" s="208"/>
    </row>
    <row r="69" spans="11:15" ht="11.25">
      <c r="K69" s="208"/>
      <c r="L69" s="208"/>
      <c r="M69" s="208"/>
      <c r="N69" s="208"/>
      <c r="O69" s="208"/>
    </row>
    <row r="70" spans="11:15" ht="11.25">
      <c r="K70" s="208"/>
      <c r="L70" s="208"/>
      <c r="M70" s="208"/>
      <c r="N70" s="208"/>
      <c r="O70" s="208"/>
    </row>
    <row r="71" spans="11:15" ht="11.25">
      <c r="K71" s="208"/>
      <c r="L71" s="208"/>
      <c r="M71" s="208"/>
      <c r="N71" s="208"/>
      <c r="O71" s="208"/>
    </row>
    <row r="72" spans="11:15" ht="11.25">
      <c r="K72" s="208"/>
      <c r="L72" s="208"/>
      <c r="M72" s="208"/>
      <c r="N72" s="208"/>
      <c r="O72" s="208"/>
    </row>
    <row r="73" spans="11:15" ht="11.25">
      <c r="K73" s="208"/>
      <c r="L73" s="208"/>
      <c r="M73" s="208"/>
      <c r="N73" s="208"/>
      <c r="O73" s="208"/>
    </row>
    <row r="74" spans="11:15" ht="11.25">
      <c r="K74" s="208"/>
      <c r="L74" s="208"/>
      <c r="M74" s="208"/>
      <c r="N74" s="208"/>
      <c r="O74" s="208"/>
    </row>
    <row r="75" spans="11:15" ht="11.25">
      <c r="K75" s="208"/>
      <c r="L75" s="208"/>
      <c r="M75" s="208"/>
      <c r="N75" s="208"/>
      <c r="O75" s="208"/>
    </row>
    <row r="76" spans="11:15" ht="11.25">
      <c r="K76" s="208"/>
      <c r="L76" s="208"/>
      <c r="M76" s="208"/>
      <c r="N76" s="208"/>
      <c r="O76" s="208"/>
    </row>
    <row r="77" spans="11:15" ht="11.25">
      <c r="K77" s="208"/>
      <c r="L77" s="208"/>
      <c r="M77" s="208"/>
      <c r="N77" s="208"/>
      <c r="O77" s="208"/>
    </row>
    <row r="78" spans="11:15" ht="11.25">
      <c r="K78" s="208"/>
      <c r="L78" s="208"/>
      <c r="M78" s="208"/>
      <c r="N78" s="208"/>
      <c r="O78" s="208"/>
    </row>
    <row r="79" spans="11:15" ht="11.25">
      <c r="K79" s="208"/>
      <c r="L79" s="208"/>
      <c r="M79" s="208"/>
      <c r="N79" s="208"/>
      <c r="O79" s="208"/>
    </row>
    <row r="80" spans="11:15" ht="11.25">
      <c r="K80" s="208"/>
      <c r="L80" s="208"/>
      <c r="M80" s="208"/>
      <c r="N80" s="208"/>
      <c r="O80" s="208"/>
    </row>
    <row r="81" spans="11:15" ht="11.25">
      <c r="K81" s="208"/>
      <c r="L81" s="208"/>
      <c r="M81" s="208"/>
      <c r="N81" s="208"/>
      <c r="O81" s="208"/>
    </row>
    <row r="82" spans="11:15" ht="11.25">
      <c r="K82" s="208"/>
      <c r="L82" s="208"/>
      <c r="M82" s="208"/>
      <c r="N82" s="208"/>
      <c r="O82" s="208"/>
    </row>
    <row r="83" spans="11:15" ht="11.25">
      <c r="K83" s="208"/>
      <c r="L83" s="208"/>
      <c r="M83" s="208"/>
      <c r="N83" s="208"/>
      <c r="O83" s="208"/>
    </row>
    <row r="84" spans="11:15" ht="11.25">
      <c r="K84" s="208"/>
      <c r="L84" s="208"/>
      <c r="M84" s="208"/>
      <c r="N84" s="208"/>
      <c r="O84" s="208"/>
    </row>
    <row r="85" spans="11:15" ht="11.25">
      <c r="K85" s="208"/>
      <c r="L85" s="208"/>
      <c r="M85" s="208"/>
      <c r="N85" s="208"/>
      <c r="O85" s="208"/>
    </row>
    <row r="86" spans="11:15" ht="11.25">
      <c r="K86" s="208"/>
      <c r="L86" s="208"/>
      <c r="M86" s="208"/>
      <c r="N86" s="208"/>
      <c r="O86" s="208"/>
    </row>
    <row r="87" spans="11:15" ht="11.25">
      <c r="K87" s="208"/>
      <c r="L87" s="208"/>
      <c r="M87" s="208"/>
      <c r="N87" s="208"/>
      <c r="O87" s="208"/>
    </row>
    <row r="88" spans="11:15" ht="11.25">
      <c r="K88" s="208"/>
      <c r="L88" s="208"/>
      <c r="M88" s="208"/>
      <c r="N88" s="208"/>
      <c r="O88" s="208"/>
    </row>
    <row r="89" spans="11:15" ht="11.25">
      <c r="K89" s="208"/>
      <c r="L89" s="208"/>
      <c r="M89" s="208"/>
      <c r="N89" s="208"/>
      <c r="O89" s="208"/>
    </row>
    <row r="90" spans="11:15" ht="11.25">
      <c r="K90" s="208"/>
      <c r="L90" s="208"/>
      <c r="M90" s="208"/>
      <c r="N90" s="208"/>
      <c r="O90" s="208"/>
    </row>
    <row r="91" spans="11:15" ht="11.25">
      <c r="K91" s="208"/>
      <c r="L91" s="208"/>
      <c r="M91" s="208"/>
      <c r="N91" s="208"/>
      <c r="O91" s="208"/>
    </row>
    <row r="92" spans="11:15" ht="11.25">
      <c r="K92" s="208"/>
      <c r="L92" s="208"/>
      <c r="M92" s="208"/>
      <c r="N92" s="208"/>
      <c r="O92" s="208"/>
    </row>
    <row r="93" spans="11:15" ht="11.25">
      <c r="K93" s="208"/>
      <c r="L93" s="208"/>
      <c r="M93" s="208"/>
      <c r="N93" s="208"/>
      <c r="O93" s="208"/>
    </row>
    <row r="94" spans="11:15" ht="11.25">
      <c r="K94" s="208"/>
      <c r="L94" s="208"/>
      <c r="M94" s="208"/>
      <c r="N94" s="208"/>
      <c r="O94" s="208"/>
    </row>
    <row r="95" spans="11:15" ht="11.25">
      <c r="K95" s="208"/>
      <c r="L95" s="208"/>
      <c r="M95" s="208"/>
      <c r="N95" s="208"/>
      <c r="O95" s="208"/>
    </row>
  </sheetData>
  <sheetProtection sheet="1" objects="1" scenarios="1"/>
  <mergeCells count="12">
    <mergeCell ref="A5:C5"/>
    <mergeCell ref="A4:C4"/>
    <mergeCell ref="K3:O3"/>
    <mergeCell ref="A3:C3"/>
    <mergeCell ref="D3:H3"/>
    <mergeCell ref="K5:O5"/>
    <mergeCell ref="D2:H2"/>
    <mergeCell ref="K1:O2"/>
    <mergeCell ref="A1:B1"/>
    <mergeCell ref="C1:D1"/>
    <mergeCell ref="E1:F1"/>
    <mergeCell ref="G1:I1"/>
  </mergeCells>
  <conditionalFormatting sqref="J7:J41">
    <cfRule type="cellIs" priority="1" dxfId="0" operator="between" stopIfTrue="1">
      <formula>8</formula>
      <formula>10</formula>
    </cfRule>
    <cfRule type="cellIs" priority="2" dxfId="1" operator="between" stopIfTrue="1">
      <formula>6</formula>
      <formula>7.9</formula>
    </cfRule>
    <cfRule type="cellIs" priority="3" dxfId="2" operator="lessThan" stopIfTrue="1">
      <formula>6</formula>
    </cfRule>
  </conditionalFormatting>
  <conditionalFormatting sqref="D7:H41">
    <cfRule type="cellIs" priority="4" dxfId="3" operator="between" stopIfTrue="1">
      <formula>D$5+1</formula>
      <formula>D$4+1</formula>
    </cfRule>
  </conditionalFormatting>
  <conditionalFormatting sqref="G1">
    <cfRule type="cellIs" priority="5" dxfId="4" operator="equal" stopIfTrue="1">
      <formula>"(klik hier en vul in)"</formula>
    </cfRule>
  </conditionalFormatting>
  <conditionalFormatting sqref="C7:C41">
    <cfRule type="cellIs" priority="6" dxfId="5" operator="notEqual" stopIfTrue="1">
      <formula>SUM(D7:H7)</formula>
    </cfRule>
  </conditionalFormatting>
  <conditionalFormatting sqref="K7:O41">
    <cfRule type="expression" priority="7" dxfId="6" stopIfTrue="1">
      <formula>$C7=""</formula>
    </cfRule>
  </conditionalFormatting>
  <conditionalFormatting sqref="I7:I41">
    <cfRule type="expression" priority="8" dxfId="7" stopIfTrue="1">
      <formula>C7=""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7" r:id="rId3"/>
  <headerFooter alignWithMargins="0">
    <oddFooter>&amp;L&amp;8© 2008 - Malmberg, Den Bosch&amp;R&amp;8AdT / &amp;D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20">
    <pageSetUpPr fitToPage="1"/>
  </sheetPr>
  <dimension ref="A1:FF95"/>
  <sheetViews>
    <sheetView showGridLines="0" zoomScaleSheetLayoutView="50" workbookViewId="0" topLeftCell="A1">
      <selection activeCell="A13" sqref="A13:B13"/>
    </sheetView>
  </sheetViews>
  <sheetFormatPr defaultColWidth="9.00390625" defaultRowHeight="11.25"/>
  <cols>
    <col min="1" max="1" width="3.625" style="205" customWidth="1"/>
    <col min="2" max="2" width="25.625" style="160" customWidth="1"/>
    <col min="3" max="3" width="5.625" style="206" customWidth="1"/>
    <col min="4" max="8" width="5.625" style="160" customWidth="1"/>
    <col min="9" max="9" width="10.625" style="207" customWidth="1"/>
    <col min="10" max="10" width="4.625" style="160" customWidth="1"/>
    <col min="11" max="15" width="4.625" style="209" customWidth="1"/>
    <col min="16" max="16" width="9.00390625" style="158" customWidth="1"/>
    <col min="17" max="162" width="9.00390625" style="159" customWidth="1"/>
    <col min="163" max="16384" width="9.00390625" style="160" customWidth="1"/>
  </cols>
  <sheetData>
    <row r="1" spans="1:162" s="142" customFormat="1" ht="19.5" customHeight="1" thickBot="1">
      <c r="A1" s="373" t="s">
        <v>110</v>
      </c>
      <c r="B1" s="374"/>
      <c r="C1" s="374" t="s">
        <v>25</v>
      </c>
      <c r="D1" s="375"/>
      <c r="E1" s="376" t="s">
        <v>0</v>
      </c>
      <c r="F1" s="377"/>
      <c r="G1" s="378" t="s">
        <v>1</v>
      </c>
      <c r="H1" s="378"/>
      <c r="I1" s="378"/>
      <c r="J1" s="139"/>
      <c r="K1" s="367" t="s">
        <v>103</v>
      </c>
      <c r="L1" s="368"/>
      <c r="M1" s="368"/>
      <c r="N1" s="368"/>
      <c r="O1" s="369"/>
      <c r="P1" s="140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/>
      <c r="ER1" s="141"/>
      <c r="ES1" s="141"/>
      <c r="ET1" s="141"/>
      <c r="EU1" s="141"/>
      <c r="EV1" s="141"/>
      <c r="EW1" s="141"/>
      <c r="EX1" s="141"/>
      <c r="EY1" s="141"/>
      <c r="EZ1" s="141"/>
      <c r="FA1" s="141"/>
      <c r="FB1" s="141"/>
      <c r="FC1" s="141"/>
      <c r="FD1" s="141"/>
      <c r="FE1" s="141"/>
      <c r="FF1" s="141"/>
    </row>
    <row r="2" spans="1:162" s="142" customFormat="1" ht="24.75" customHeight="1" thickBot="1">
      <c r="A2" s="143"/>
      <c r="B2" s="144"/>
      <c r="C2" s="145"/>
      <c r="D2" s="365" t="s">
        <v>102</v>
      </c>
      <c r="E2" s="366"/>
      <c r="F2" s="366"/>
      <c r="G2" s="366"/>
      <c r="H2" s="366"/>
      <c r="I2" s="146"/>
      <c r="J2" s="147"/>
      <c r="K2" s="370"/>
      <c r="L2" s="371"/>
      <c r="M2" s="371"/>
      <c r="N2" s="371"/>
      <c r="O2" s="372"/>
      <c r="P2" s="140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</row>
    <row r="3" spans="1:16" s="141" customFormat="1" ht="15" customHeight="1" thickBot="1">
      <c r="A3" s="381" t="s">
        <v>101</v>
      </c>
      <c r="B3" s="382"/>
      <c r="C3" s="382"/>
      <c r="D3" s="386">
        <f>COUNTA(D6:H6)</f>
        <v>4</v>
      </c>
      <c r="E3" s="387"/>
      <c r="F3" s="387"/>
      <c r="G3" s="387"/>
      <c r="H3" s="387"/>
      <c r="I3" s="148"/>
      <c r="J3" s="149"/>
      <c r="K3" s="383" t="s">
        <v>20</v>
      </c>
      <c r="L3" s="384"/>
      <c r="M3" s="384"/>
      <c r="N3" s="384"/>
      <c r="O3" s="385"/>
      <c r="P3" s="140"/>
    </row>
    <row r="4" spans="1:162" s="142" customFormat="1" ht="15" customHeight="1" thickBot="1">
      <c r="A4" s="381" t="s">
        <v>8</v>
      </c>
      <c r="B4" s="382"/>
      <c r="C4" s="382"/>
      <c r="D4" s="150">
        <v>6</v>
      </c>
      <c r="E4" s="150">
        <v>10</v>
      </c>
      <c r="F4" s="150">
        <v>6</v>
      </c>
      <c r="G4" s="150">
        <v>8</v>
      </c>
      <c r="H4" s="151"/>
      <c r="I4" s="148"/>
      <c r="J4" s="152"/>
      <c r="K4" s="153">
        <f>D4</f>
        <v>6</v>
      </c>
      <c r="L4" s="154">
        <f>E4</f>
        <v>10</v>
      </c>
      <c r="M4" s="154">
        <f>F4</f>
        <v>6</v>
      </c>
      <c r="N4" s="154">
        <f>G4</f>
        <v>8</v>
      </c>
      <c r="O4" s="155"/>
      <c r="P4" s="140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</row>
    <row r="5" spans="1:15" ht="15" customHeight="1" thickBot="1">
      <c r="A5" s="379" t="s">
        <v>7</v>
      </c>
      <c r="B5" s="380"/>
      <c r="C5" s="380"/>
      <c r="D5" s="156">
        <v>0</v>
      </c>
      <c r="E5" s="156">
        <v>0</v>
      </c>
      <c r="F5" s="156">
        <v>0</v>
      </c>
      <c r="G5" s="156">
        <v>0</v>
      </c>
      <c r="H5" s="157"/>
      <c r="I5" s="148"/>
      <c r="J5" s="149"/>
      <c r="K5" s="388"/>
      <c r="L5" s="389"/>
      <c r="M5" s="389"/>
      <c r="N5" s="389"/>
      <c r="O5" s="390"/>
    </row>
    <row r="6" spans="1:15" ht="22.5" customHeight="1" thickBot="1" thickTop="1">
      <c r="A6" s="161"/>
      <c r="B6" s="162" t="s">
        <v>6</v>
      </c>
      <c r="C6" s="163" t="s">
        <v>4</v>
      </c>
      <c r="D6" s="164" t="s">
        <v>47</v>
      </c>
      <c r="E6" s="164" t="s">
        <v>49</v>
      </c>
      <c r="F6" s="164" t="s">
        <v>61</v>
      </c>
      <c r="G6" s="164" t="s">
        <v>30</v>
      </c>
      <c r="H6" s="165"/>
      <c r="I6" s="166" t="s">
        <v>9</v>
      </c>
      <c r="J6" s="167" t="s">
        <v>2</v>
      </c>
      <c r="K6" s="168">
        <v>1</v>
      </c>
      <c r="L6" s="169">
        <v>2</v>
      </c>
      <c r="M6" s="169">
        <v>3</v>
      </c>
      <c r="N6" s="169">
        <v>4</v>
      </c>
      <c r="O6" s="170"/>
    </row>
    <row r="7" spans="1:15" ht="22.5" customHeight="1" thickTop="1">
      <c r="A7" s="171">
        <v>1</v>
      </c>
      <c r="B7" s="219">
        <f>IF('toets 1'!B7&lt;&gt;"",'toets 1'!B7,"")</f>
      </c>
      <c r="C7" s="172">
        <f aca="true" t="shared" si="0" ref="C7:C40">IF(COUNTBLANK(D7:H7)=5,"",SUM(D7:H7))</f>
      </c>
      <c r="D7" s="213"/>
      <c r="E7" s="353"/>
      <c r="F7" s="353"/>
      <c r="G7" s="353"/>
      <c r="H7" s="356"/>
      <c r="I7" s="173" t="str">
        <f aca="true" t="shared" si="1" ref="I7:I41">CONCATENATE(IF(D7&gt;$D$5,"R3  ","V3  "),IF(E7&gt;E$5,"R4  ","V4  "),IF(F7&gt;F$5,"R7  ","V7  "),IF(G7&gt;G$5,"R9  ","V9  "))</f>
        <v>V3  V4  V7  V9  </v>
      </c>
      <c r="J7" s="174">
        <f aca="true" t="shared" si="2" ref="J7:J41">IF(C7="","",AVERAGE(K7:N7))</f>
      </c>
      <c r="K7" s="175">
        <f>IF($C7="","",VLOOKUP(D7,ZES,2,TRUE))</f>
      </c>
      <c r="L7" s="176">
        <f>IF($C7="","",VLOOKUP(E7,TIEN,2,TRUE))</f>
      </c>
      <c r="M7" s="176">
        <f>IF($C7="","",VLOOKUP(F7,ZES,2,TRUE))</f>
      </c>
      <c r="N7" s="176">
        <f>IF($C7="","",VLOOKUP(G7,ACHT,2,TRUE))</f>
      </c>
      <c r="O7" s="177"/>
    </row>
    <row r="8" spans="1:15" ht="22.5" customHeight="1">
      <c r="A8" s="178">
        <v>2</v>
      </c>
      <c r="B8" s="220">
        <f>IF('toets 1'!B8&lt;&gt;"",'toets 1'!B8,"")</f>
      </c>
      <c r="C8" s="179">
        <f t="shared" si="0"/>
      </c>
      <c r="D8" s="215"/>
      <c r="E8" s="354"/>
      <c r="F8" s="354"/>
      <c r="G8" s="354"/>
      <c r="H8" s="357"/>
      <c r="I8" s="180" t="str">
        <f t="shared" si="1"/>
        <v>V3  V4  V7  V9  </v>
      </c>
      <c r="J8" s="174">
        <f t="shared" si="2"/>
      </c>
      <c r="K8" s="175">
        <f aca="true" t="shared" si="3" ref="K8:K41">IF($C8="","",VLOOKUP(D8,ZES,2,TRUE))</f>
      </c>
      <c r="L8" s="176">
        <f aca="true" t="shared" si="4" ref="L8:L41">IF($C8="","",VLOOKUP(E8,TIEN,2,TRUE))</f>
      </c>
      <c r="M8" s="176">
        <f aca="true" t="shared" si="5" ref="M8:M41">IF($C8="","",VLOOKUP(F8,ZES,2,TRUE))</f>
      </c>
      <c r="N8" s="176">
        <f aca="true" t="shared" si="6" ref="N8:N41">IF($C8="","",VLOOKUP(G8,ACHT,2,TRUE))</f>
      </c>
      <c r="O8" s="177"/>
    </row>
    <row r="9" spans="1:15" ht="22.5" customHeight="1">
      <c r="A9" s="178">
        <v>3</v>
      </c>
      <c r="B9" s="220">
        <f>IF('toets 1'!B9&lt;&gt;"",'toets 1'!B9,"")</f>
      </c>
      <c r="C9" s="179">
        <f t="shared" si="0"/>
      </c>
      <c r="D9" s="215"/>
      <c r="E9" s="354"/>
      <c r="F9" s="354"/>
      <c r="G9" s="354"/>
      <c r="H9" s="357"/>
      <c r="I9" s="180" t="str">
        <f t="shared" si="1"/>
        <v>V3  V4  V7  V9  </v>
      </c>
      <c r="J9" s="174">
        <f t="shared" si="2"/>
      </c>
      <c r="K9" s="175">
        <f t="shared" si="3"/>
      </c>
      <c r="L9" s="176">
        <f t="shared" si="4"/>
      </c>
      <c r="M9" s="176">
        <f t="shared" si="5"/>
      </c>
      <c r="N9" s="176">
        <f t="shared" si="6"/>
      </c>
      <c r="O9" s="177"/>
    </row>
    <row r="10" spans="1:15" ht="22.5" customHeight="1">
      <c r="A10" s="178">
        <v>4</v>
      </c>
      <c r="B10" s="220">
        <f>IF('toets 1'!B10&lt;&gt;"",'toets 1'!B10,"")</f>
      </c>
      <c r="C10" s="179">
        <f t="shared" si="0"/>
      </c>
      <c r="D10" s="215"/>
      <c r="E10" s="354"/>
      <c r="F10" s="354"/>
      <c r="G10" s="354"/>
      <c r="H10" s="357"/>
      <c r="I10" s="180" t="str">
        <f t="shared" si="1"/>
        <v>V3  V4  V7  V9  </v>
      </c>
      <c r="J10" s="174">
        <f t="shared" si="2"/>
      </c>
      <c r="K10" s="175">
        <f t="shared" si="3"/>
      </c>
      <c r="L10" s="176">
        <f t="shared" si="4"/>
      </c>
      <c r="M10" s="176">
        <f t="shared" si="5"/>
      </c>
      <c r="N10" s="176">
        <f t="shared" si="6"/>
      </c>
      <c r="O10" s="177"/>
    </row>
    <row r="11" spans="1:15" ht="22.5" customHeight="1">
      <c r="A11" s="178">
        <v>5</v>
      </c>
      <c r="B11" s="220">
        <f>IF('toets 1'!B11&lt;&gt;"",'toets 1'!B11,"")</f>
      </c>
      <c r="C11" s="179">
        <f t="shared" si="0"/>
      </c>
      <c r="D11" s="215"/>
      <c r="E11" s="354"/>
      <c r="F11" s="354"/>
      <c r="G11" s="354"/>
      <c r="H11" s="357"/>
      <c r="I11" s="180" t="str">
        <f t="shared" si="1"/>
        <v>V3  V4  V7  V9  </v>
      </c>
      <c r="J11" s="174">
        <f t="shared" si="2"/>
      </c>
      <c r="K11" s="175">
        <f t="shared" si="3"/>
      </c>
      <c r="L11" s="176">
        <f t="shared" si="4"/>
      </c>
      <c r="M11" s="176">
        <f t="shared" si="5"/>
      </c>
      <c r="N11" s="176">
        <f t="shared" si="6"/>
      </c>
      <c r="O11" s="177"/>
    </row>
    <row r="12" spans="1:162" s="181" customFormat="1" ht="22.5" customHeight="1">
      <c r="A12" s="178">
        <v>6</v>
      </c>
      <c r="B12" s="220">
        <f>IF('toets 1'!B12&lt;&gt;"",'toets 1'!B12,"")</f>
      </c>
      <c r="C12" s="179">
        <f t="shared" si="0"/>
      </c>
      <c r="D12" s="215"/>
      <c r="E12" s="354"/>
      <c r="F12" s="354"/>
      <c r="G12" s="354"/>
      <c r="H12" s="357"/>
      <c r="I12" s="180" t="str">
        <f t="shared" si="1"/>
        <v>V3  V4  V7  V9  </v>
      </c>
      <c r="J12" s="174">
        <f t="shared" si="2"/>
      </c>
      <c r="K12" s="175">
        <f t="shared" si="3"/>
      </c>
      <c r="L12" s="176">
        <f t="shared" si="4"/>
      </c>
      <c r="M12" s="176">
        <f t="shared" si="5"/>
      </c>
      <c r="N12" s="176">
        <f t="shared" si="6"/>
      </c>
      <c r="O12" s="177"/>
      <c r="P12" s="158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59"/>
      <c r="DS12" s="159"/>
      <c r="DT12" s="159"/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59"/>
      <c r="EF12" s="159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159"/>
      <c r="ES12" s="159"/>
      <c r="ET12" s="159"/>
      <c r="EU12" s="159"/>
      <c r="EV12" s="159"/>
      <c r="EW12" s="159"/>
      <c r="EX12" s="159"/>
      <c r="EY12" s="159"/>
      <c r="EZ12" s="159"/>
      <c r="FA12" s="159"/>
      <c r="FB12" s="159"/>
      <c r="FC12" s="159"/>
      <c r="FD12" s="159"/>
      <c r="FE12" s="159"/>
      <c r="FF12" s="159"/>
    </row>
    <row r="13" spans="1:15" ht="22.5" customHeight="1">
      <c r="A13" s="178">
        <v>7</v>
      </c>
      <c r="B13" s="220">
        <f>IF('toets 1'!B13&lt;&gt;"",'toets 1'!B13,"")</f>
      </c>
      <c r="C13" s="179">
        <f t="shared" si="0"/>
      </c>
      <c r="D13" s="215"/>
      <c r="E13" s="354"/>
      <c r="F13" s="354"/>
      <c r="G13" s="354"/>
      <c r="H13" s="357"/>
      <c r="I13" s="180" t="str">
        <f t="shared" si="1"/>
        <v>V3  V4  V7  V9  </v>
      </c>
      <c r="J13" s="174">
        <f t="shared" si="2"/>
      </c>
      <c r="K13" s="175">
        <f t="shared" si="3"/>
      </c>
      <c r="L13" s="176">
        <f t="shared" si="4"/>
      </c>
      <c r="M13" s="176">
        <f t="shared" si="5"/>
      </c>
      <c r="N13" s="176">
        <f t="shared" si="6"/>
      </c>
      <c r="O13" s="177"/>
    </row>
    <row r="14" spans="1:15" ht="22.5" customHeight="1">
      <c r="A14" s="178">
        <v>8</v>
      </c>
      <c r="B14" s="220">
        <f>IF('toets 1'!B14&lt;&gt;"",'toets 1'!B14,"")</f>
      </c>
      <c r="C14" s="179">
        <f t="shared" si="0"/>
      </c>
      <c r="D14" s="215"/>
      <c r="E14" s="354"/>
      <c r="F14" s="354"/>
      <c r="G14" s="354"/>
      <c r="H14" s="357"/>
      <c r="I14" s="180" t="str">
        <f t="shared" si="1"/>
        <v>V3  V4  V7  V9  </v>
      </c>
      <c r="J14" s="174">
        <f t="shared" si="2"/>
      </c>
      <c r="K14" s="175">
        <f t="shared" si="3"/>
      </c>
      <c r="L14" s="176">
        <f t="shared" si="4"/>
      </c>
      <c r="M14" s="176">
        <f t="shared" si="5"/>
      </c>
      <c r="N14" s="176">
        <f t="shared" si="6"/>
      </c>
      <c r="O14" s="177"/>
    </row>
    <row r="15" spans="1:15" ht="22.5" customHeight="1">
      <c r="A15" s="178">
        <v>9</v>
      </c>
      <c r="B15" s="220">
        <f>IF('toets 1'!B15&lt;&gt;"",'toets 1'!B15,"")</f>
      </c>
      <c r="C15" s="179">
        <f t="shared" si="0"/>
      </c>
      <c r="D15" s="215"/>
      <c r="E15" s="354"/>
      <c r="F15" s="354"/>
      <c r="G15" s="354"/>
      <c r="H15" s="357"/>
      <c r="I15" s="180" t="str">
        <f t="shared" si="1"/>
        <v>V3  V4  V7  V9  </v>
      </c>
      <c r="J15" s="174">
        <f t="shared" si="2"/>
      </c>
      <c r="K15" s="175">
        <f t="shared" si="3"/>
      </c>
      <c r="L15" s="176">
        <f t="shared" si="4"/>
      </c>
      <c r="M15" s="176">
        <f t="shared" si="5"/>
      </c>
      <c r="N15" s="176">
        <f t="shared" si="6"/>
      </c>
      <c r="O15" s="177"/>
    </row>
    <row r="16" spans="1:15" ht="22.5" customHeight="1">
      <c r="A16" s="178">
        <v>10</v>
      </c>
      <c r="B16" s="220">
        <f>IF('toets 1'!B16&lt;&gt;"",'toets 1'!B16,"")</f>
      </c>
      <c r="C16" s="179">
        <f t="shared" si="0"/>
      </c>
      <c r="D16" s="215"/>
      <c r="E16" s="354"/>
      <c r="F16" s="354"/>
      <c r="G16" s="354"/>
      <c r="H16" s="357"/>
      <c r="I16" s="180" t="str">
        <f t="shared" si="1"/>
        <v>V3  V4  V7  V9  </v>
      </c>
      <c r="J16" s="174">
        <f t="shared" si="2"/>
      </c>
      <c r="K16" s="175">
        <f t="shared" si="3"/>
      </c>
      <c r="L16" s="176">
        <f t="shared" si="4"/>
      </c>
      <c r="M16" s="176">
        <f t="shared" si="5"/>
      </c>
      <c r="N16" s="176">
        <f t="shared" si="6"/>
      </c>
      <c r="O16" s="177"/>
    </row>
    <row r="17" spans="1:162" s="181" customFormat="1" ht="22.5" customHeight="1">
      <c r="A17" s="178">
        <v>11</v>
      </c>
      <c r="B17" s="220">
        <f>IF('toets 1'!B17&lt;&gt;"",'toets 1'!B17,"")</f>
      </c>
      <c r="C17" s="179">
        <f t="shared" si="0"/>
      </c>
      <c r="D17" s="215"/>
      <c r="E17" s="354"/>
      <c r="F17" s="354"/>
      <c r="G17" s="354"/>
      <c r="H17" s="357"/>
      <c r="I17" s="180" t="str">
        <f t="shared" si="1"/>
        <v>V3  V4  V7  V9  </v>
      </c>
      <c r="J17" s="174">
        <f t="shared" si="2"/>
      </c>
      <c r="K17" s="175">
        <f t="shared" si="3"/>
      </c>
      <c r="L17" s="176">
        <f t="shared" si="4"/>
      </c>
      <c r="M17" s="176">
        <f t="shared" si="5"/>
      </c>
      <c r="N17" s="176">
        <f t="shared" si="6"/>
      </c>
      <c r="O17" s="177"/>
      <c r="P17" s="158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59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59"/>
      <c r="DN17" s="159"/>
      <c r="DO17" s="159"/>
      <c r="DP17" s="159"/>
      <c r="DQ17" s="159"/>
      <c r="DR17" s="159"/>
      <c r="DS17" s="159"/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59"/>
      <c r="EF17" s="159"/>
      <c r="EG17" s="159"/>
      <c r="EH17" s="159"/>
      <c r="EI17" s="159"/>
      <c r="EJ17" s="159"/>
      <c r="EK17" s="159"/>
      <c r="EL17" s="159"/>
      <c r="EM17" s="159"/>
      <c r="EN17" s="159"/>
      <c r="EO17" s="159"/>
      <c r="EP17" s="159"/>
      <c r="EQ17" s="159"/>
      <c r="ER17" s="159"/>
      <c r="ES17" s="159"/>
      <c r="ET17" s="159"/>
      <c r="EU17" s="159"/>
      <c r="EV17" s="159"/>
      <c r="EW17" s="159"/>
      <c r="EX17" s="159"/>
      <c r="EY17" s="159"/>
      <c r="EZ17" s="159"/>
      <c r="FA17" s="159"/>
      <c r="FB17" s="159"/>
      <c r="FC17" s="159"/>
      <c r="FD17" s="159"/>
      <c r="FE17" s="159"/>
      <c r="FF17" s="159"/>
    </row>
    <row r="18" spans="1:15" ht="22.5" customHeight="1">
      <c r="A18" s="178">
        <v>12</v>
      </c>
      <c r="B18" s="220">
        <f>IF('toets 1'!B18&lt;&gt;"",'toets 1'!B18,"")</f>
      </c>
      <c r="C18" s="179">
        <f t="shared" si="0"/>
      </c>
      <c r="D18" s="215"/>
      <c r="E18" s="354"/>
      <c r="F18" s="354"/>
      <c r="G18" s="354"/>
      <c r="H18" s="357"/>
      <c r="I18" s="180" t="str">
        <f t="shared" si="1"/>
        <v>V3  V4  V7  V9  </v>
      </c>
      <c r="J18" s="174">
        <f t="shared" si="2"/>
      </c>
      <c r="K18" s="175">
        <f t="shared" si="3"/>
      </c>
      <c r="L18" s="176">
        <f t="shared" si="4"/>
      </c>
      <c r="M18" s="176">
        <f t="shared" si="5"/>
      </c>
      <c r="N18" s="176">
        <f t="shared" si="6"/>
      </c>
      <c r="O18" s="177"/>
    </row>
    <row r="19" spans="1:15" ht="22.5" customHeight="1">
      <c r="A19" s="178">
        <v>13</v>
      </c>
      <c r="B19" s="220">
        <f>IF('toets 1'!B19&lt;&gt;"",'toets 1'!B19,"")</f>
      </c>
      <c r="C19" s="179">
        <f t="shared" si="0"/>
      </c>
      <c r="D19" s="215"/>
      <c r="E19" s="354"/>
      <c r="F19" s="354"/>
      <c r="G19" s="354"/>
      <c r="H19" s="357"/>
      <c r="I19" s="180" t="str">
        <f t="shared" si="1"/>
        <v>V3  V4  V7  V9  </v>
      </c>
      <c r="J19" s="174">
        <f t="shared" si="2"/>
      </c>
      <c r="K19" s="175">
        <f t="shared" si="3"/>
      </c>
      <c r="L19" s="176">
        <f t="shared" si="4"/>
      </c>
      <c r="M19" s="176">
        <f t="shared" si="5"/>
      </c>
      <c r="N19" s="176">
        <f t="shared" si="6"/>
      </c>
      <c r="O19" s="177"/>
    </row>
    <row r="20" spans="1:15" ht="22.5" customHeight="1">
      <c r="A20" s="178">
        <v>14</v>
      </c>
      <c r="B20" s="220">
        <f>IF('toets 1'!B20&lt;&gt;"",'toets 1'!B20,"")</f>
      </c>
      <c r="C20" s="179">
        <f t="shared" si="0"/>
      </c>
      <c r="D20" s="215"/>
      <c r="E20" s="354"/>
      <c r="F20" s="354"/>
      <c r="G20" s="354"/>
      <c r="H20" s="357"/>
      <c r="I20" s="180" t="str">
        <f t="shared" si="1"/>
        <v>V3  V4  V7  V9  </v>
      </c>
      <c r="J20" s="174">
        <f t="shared" si="2"/>
      </c>
      <c r="K20" s="175">
        <f t="shared" si="3"/>
      </c>
      <c r="L20" s="176">
        <f t="shared" si="4"/>
      </c>
      <c r="M20" s="176">
        <f t="shared" si="5"/>
      </c>
      <c r="N20" s="176">
        <f t="shared" si="6"/>
      </c>
      <c r="O20" s="177"/>
    </row>
    <row r="21" spans="1:162" s="182" customFormat="1" ht="22.5" customHeight="1">
      <c r="A21" s="178">
        <v>15</v>
      </c>
      <c r="B21" s="220">
        <f>IF('toets 1'!B21&lt;&gt;"",'toets 1'!B21,"")</f>
      </c>
      <c r="C21" s="179">
        <f t="shared" si="0"/>
      </c>
      <c r="D21" s="215"/>
      <c r="E21" s="354"/>
      <c r="F21" s="354"/>
      <c r="G21" s="354"/>
      <c r="H21" s="357"/>
      <c r="I21" s="180" t="str">
        <f t="shared" si="1"/>
        <v>V3  V4  V7  V9  </v>
      </c>
      <c r="J21" s="174">
        <f t="shared" si="2"/>
      </c>
      <c r="K21" s="175">
        <f t="shared" si="3"/>
      </c>
      <c r="L21" s="176">
        <f t="shared" si="4"/>
      </c>
      <c r="M21" s="176">
        <f t="shared" si="5"/>
      </c>
      <c r="N21" s="176">
        <f t="shared" si="6"/>
      </c>
      <c r="O21" s="177"/>
      <c r="P21" s="158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  <c r="DO21" s="159"/>
      <c r="DP21" s="159"/>
      <c r="DQ21" s="159"/>
      <c r="DR21" s="159"/>
      <c r="DS21" s="159"/>
      <c r="DT21" s="159"/>
      <c r="DU21" s="159"/>
      <c r="DV21" s="159"/>
      <c r="DW21" s="159"/>
      <c r="DX21" s="159"/>
      <c r="DY21" s="159"/>
      <c r="DZ21" s="159"/>
      <c r="EA21" s="159"/>
      <c r="EB21" s="159"/>
      <c r="EC21" s="159"/>
      <c r="ED21" s="159"/>
      <c r="EE21" s="159"/>
      <c r="EF21" s="159"/>
      <c r="EG21" s="159"/>
      <c r="EH21" s="159"/>
      <c r="EI21" s="159"/>
      <c r="EJ21" s="159"/>
      <c r="EK21" s="159"/>
      <c r="EL21" s="159"/>
      <c r="EM21" s="159"/>
      <c r="EN21" s="159"/>
      <c r="EO21" s="159"/>
      <c r="EP21" s="159"/>
      <c r="EQ21" s="159"/>
      <c r="ER21" s="159"/>
      <c r="ES21" s="159"/>
      <c r="ET21" s="159"/>
      <c r="EU21" s="159"/>
      <c r="EV21" s="159"/>
      <c r="EW21" s="159"/>
      <c r="EX21" s="159"/>
      <c r="EY21" s="159"/>
      <c r="EZ21" s="159"/>
      <c r="FA21" s="159"/>
      <c r="FB21" s="159"/>
      <c r="FC21" s="159"/>
      <c r="FD21" s="159"/>
      <c r="FE21" s="159"/>
      <c r="FF21" s="159"/>
    </row>
    <row r="22" spans="1:15" ht="22.5" customHeight="1">
      <c r="A22" s="178">
        <v>16</v>
      </c>
      <c r="B22" s="220">
        <f>IF('toets 1'!B22&lt;&gt;"",'toets 1'!B22,"")</f>
      </c>
      <c r="C22" s="179">
        <f t="shared" si="0"/>
      </c>
      <c r="D22" s="215"/>
      <c r="E22" s="354"/>
      <c r="F22" s="354"/>
      <c r="G22" s="354"/>
      <c r="H22" s="357"/>
      <c r="I22" s="180" t="str">
        <f t="shared" si="1"/>
        <v>V3  V4  V7  V9  </v>
      </c>
      <c r="J22" s="174">
        <f t="shared" si="2"/>
      </c>
      <c r="K22" s="175">
        <f t="shared" si="3"/>
      </c>
      <c r="L22" s="176">
        <f t="shared" si="4"/>
      </c>
      <c r="M22" s="176">
        <f t="shared" si="5"/>
      </c>
      <c r="N22" s="176">
        <f t="shared" si="6"/>
      </c>
      <c r="O22" s="177"/>
    </row>
    <row r="23" spans="1:15" ht="22.5" customHeight="1">
      <c r="A23" s="178">
        <v>17</v>
      </c>
      <c r="B23" s="220">
        <f>IF('toets 1'!B23&lt;&gt;"",'toets 1'!B23,"")</f>
      </c>
      <c r="C23" s="179">
        <f t="shared" si="0"/>
      </c>
      <c r="D23" s="215"/>
      <c r="E23" s="354"/>
      <c r="F23" s="354"/>
      <c r="G23" s="354"/>
      <c r="H23" s="357"/>
      <c r="I23" s="180" t="str">
        <f t="shared" si="1"/>
        <v>V3  V4  V7  V9  </v>
      </c>
      <c r="J23" s="174">
        <f t="shared" si="2"/>
      </c>
      <c r="K23" s="175">
        <f t="shared" si="3"/>
      </c>
      <c r="L23" s="176">
        <f t="shared" si="4"/>
      </c>
      <c r="M23" s="176">
        <f t="shared" si="5"/>
      </c>
      <c r="N23" s="176">
        <f t="shared" si="6"/>
      </c>
      <c r="O23" s="177"/>
    </row>
    <row r="24" spans="1:15" ht="22.5" customHeight="1">
      <c r="A24" s="178">
        <v>18</v>
      </c>
      <c r="B24" s="220">
        <f>IF('toets 1'!B24&lt;&gt;"",'toets 1'!B24,"")</f>
      </c>
      <c r="C24" s="179">
        <f t="shared" si="0"/>
      </c>
      <c r="D24" s="215"/>
      <c r="E24" s="354"/>
      <c r="F24" s="354"/>
      <c r="G24" s="354"/>
      <c r="H24" s="357"/>
      <c r="I24" s="180" t="str">
        <f t="shared" si="1"/>
        <v>V3  V4  V7  V9  </v>
      </c>
      <c r="J24" s="174">
        <f t="shared" si="2"/>
      </c>
      <c r="K24" s="175">
        <f t="shared" si="3"/>
      </c>
      <c r="L24" s="176">
        <f t="shared" si="4"/>
      </c>
      <c r="M24" s="176">
        <f t="shared" si="5"/>
      </c>
      <c r="N24" s="176">
        <f t="shared" si="6"/>
      </c>
      <c r="O24" s="177"/>
    </row>
    <row r="25" spans="1:15" ht="22.5" customHeight="1">
      <c r="A25" s="178">
        <v>19</v>
      </c>
      <c r="B25" s="220">
        <f>IF('toets 1'!B25&lt;&gt;"",'toets 1'!B25,"")</f>
      </c>
      <c r="C25" s="179">
        <f t="shared" si="0"/>
      </c>
      <c r="D25" s="215"/>
      <c r="E25" s="354"/>
      <c r="F25" s="354"/>
      <c r="G25" s="354"/>
      <c r="H25" s="357"/>
      <c r="I25" s="180" t="str">
        <f t="shared" si="1"/>
        <v>V3  V4  V7  V9  </v>
      </c>
      <c r="J25" s="174">
        <f t="shared" si="2"/>
      </c>
      <c r="K25" s="175">
        <f t="shared" si="3"/>
      </c>
      <c r="L25" s="176">
        <f t="shared" si="4"/>
      </c>
      <c r="M25" s="176">
        <f t="shared" si="5"/>
      </c>
      <c r="N25" s="176">
        <f t="shared" si="6"/>
      </c>
      <c r="O25" s="177"/>
    </row>
    <row r="26" spans="1:162" s="182" customFormat="1" ht="22.5" customHeight="1">
      <c r="A26" s="178">
        <v>20</v>
      </c>
      <c r="B26" s="220">
        <f>IF('toets 1'!B26&lt;&gt;"",'toets 1'!B26,"")</f>
      </c>
      <c r="C26" s="179">
        <f t="shared" si="0"/>
      </c>
      <c r="D26" s="215"/>
      <c r="E26" s="354"/>
      <c r="F26" s="354"/>
      <c r="G26" s="354"/>
      <c r="H26" s="357"/>
      <c r="I26" s="180" t="str">
        <f t="shared" si="1"/>
        <v>V3  V4  V7  V9  </v>
      </c>
      <c r="J26" s="174">
        <f t="shared" si="2"/>
      </c>
      <c r="K26" s="175">
        <f t="shared" si="3"/>
      </c>
      <c r="L26" s="176">
        <f t="shared" si="4"/>
      </c>
      <c r="M26" s="176">
        <f t="shared" si="5"/>
      </c>
      <c r="N26" s="176">
        <f t="shared" si="6"/>
      </c>
      <c r="O26" s="177"/>
      <c r="P26" s="158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59"/>
      <c r="DF26" s="159"/>
      <c r="DG26" s="159"/>
      <c r="DH26" s="159"/>
      <c r="DI26" s="159"/>
      <c r="DJ26" s="159"/>
      <c r="DK26" s="159"/>
      <c r="DL26" s="159"/>
      <c r="DM26" s="159"/>
      <c r="DN26" s="159"/>
      <c r="DO26" s="159"/>
      <c r="DP26" s="159"/>
      <c r="DQ26" s="159"/>
      <c r="DR26" s="159"/>
      <c r="DS26" s="159"/>
      <c r="DT26" s="159"/>
      <c r="DU26" s="159"/>
      <c r="DV26" s="159"/>
      <c r="DW26" s="159"/>
      <c r="DX26" s="159"/>
      <c r="DY26" s="159"/>
      <c r="DZ26" s="159"/>
      <c r="EA26" s="159"/>
      <c r="EB26" s="159"/>
      <c r="EC26" s="159"/>
      <c r="ED26" s="159"/>
      <c r="EE26" s="159"/>
      <c r="EF26" s="159"/>
      <c r="EG26" s="159"/>
      <c r="EH26" s="159"/>
      <c r="EI26" s="159"/>
      <c r="EJ26" s="159"/>
      <c r="EK26" s="159"/>
      <c r="EL26" s="159"/>
      <c r="EM26" s="159"/>
      <c r="EN26" s="159"/>
      <c r="EO26" s="159"/>
      <c r="EP26" s="159"/>
      <c r="EQ26" s="159"/>
      <c r="ER26" s="159"/>
      <c r="ES26" s="159"/>
      <c r="ET26" s="159"/>
      <c r="EU26" s="159"/>
      <c r="EV26" s="159"/>
      <c r="EW26" s="159"/>
      <c r="EX26" s="159"/>
      <c r="EY26" s="159"/>
      <c r="EZ26" s="159"/>
      <c r="FA26" s="159"/>
      <c r="FB26" s="159"/>
      <c r="FC26" s="159"/>
      <c r="FD26" s="159"/>
      <c r="FE26" s="159"/>
      <c r="FF26" s="159"/>
    </row>
    <row r="27" spans="1:15" ht="22.5" customHeight="1">
      <c r="A27" s="178">
        <v>21</v>
      </c>
      <c r="B27" s="220">
        <f>IF('toets 1'!B27&lt;&gt;"",'toets 1'!B27,"")</f>
      </c>
      <c r="C27" s="179">
        <f t="shared" si="0"/>
      </c>
      <c r="D27" s="215"/>
      <c r="E27" s="354"/>
      <c r="F27" s="354"/>
      <c r="G27" s="354"/>
      <c r="H27" s="357"/>
      <c r="I27" s="180" t="str">
        <f t="shared" si="1"/>
        <v>V3  V4  V7  V9  </v>
      </c>
      <c r="J27" s="174">
        <f t="shared" si="2"/>
      </c>
      <c r="K27" s="175">
        <f t="shared" si="3"/>
      </c>
      <c r="L27" s="176">
        <f t="shared" si="4"/>
      </c>
      <c r="M27" s="176">
        <f t="shared" si="5"/>
      </c>
      <c r="N27" s="176">
        <f t="shared" si="6"/>
      </c>
      <c r="O27" s="177"/>
    </row>
    <row r="28" spans="1:15" ht="22.5" customHeight="1">
      <c r="A28" s="178">
        <v>22</v>
      </c>
      <c r="B28" s="220">
        <f>IF('toets 1'!B28&lt;&gt;"",'toets 1'!B28,"")</f>
      </c>
      <c r="C28" s="179">
        <f t="shared" si="0"/>
      </c>
      <c r="D28" s="215"/>
      <c r="E28" s="354"/>
      <c r="F28" s="354"/>
      <c r="G28" s="354"/>
      <c r="H28" s="357"/>
      <c r="I28" s="180" t="str">
        <f t="shared" si="1"/>
        <v>V3  V4  V7  V9  </v>
      </c>
      <c r="J28" s="174">
        <f t="shared" si="2"/>
      </c>
      <c r="K28" s="175">
        <f t="shared" si="3"/>
      </c>
      <c r="L28" s="176">
        <f t="shared" si="4"/>
      </c>
      <c r="M28" s="176">
        <f t="shared" si="5"/>
      </c>
      <c r="N28" s="176">
        <f t="shared" si="6"/>
      </c>
      <c r="O28" s="177"/>
    </row>
    <row r="29" spans="1:15" ht="22.5" customHeight="1">
      <c r="A29" s="178">
        <v>23</v>
      </c>
      <c r="B29" s="220">
        <f>IF('toets 1'!B29&lt;&gt;"",'toets 1'!B29,"")</f>
      </c>
      <c r="C29" s="179">
        <f t="shared" si="0"/>
      </c>
      <c r="D29" s="215"/>
      <c r="E29" s="354"/>
      <c r="F29" s="354"/>
      <c r="G29" s="354"/>
      <c r="H29" s="357"/>
      <c r="I29" s="180" t="str">
        <f t="shared" si="1"/>
        <v>V3  V4  V7  V9  </v>
      </c>
      <c r="J29" s="174">
        <f t="shared" si="2"/>
      </c>
      <c r="K29" s="175">
        <f t="shared" si="3"/>
      </c>
      <c r="L29" s="176">
        <f t="shared" si="4"/>
      </c>
      <c r="M29" s="176">
        <f t="shared" si="5"/>
      </c>
      <c r="N29" s="176">
        <f t="shared" si="6"/>
      </c>
      <c r="O29" s="177"/>
    </row>
    <row r="30" spans="1:15" ht="22.5" customHeight="1">
      <c r="A30" s="178">
        <v>24</v>
      </c>
      <c r="B30" s="220">
        <f>IF('toets 1'!B30&lt;&gt;"",'toets 1'!B30,"")</f>
      </c>
      <c r="C30" s="179">
        <f t="shared" si="0"/>
      </c>
      <c r="D30" s="215"/>
      <c r="E30" s="354"/>
      <c r="F30" s="354"/>
      <c r="G30" s="354"/>
      <c r="H30" s="357"/>
      <c r="I30" s="180" t="str">
        <f t="shared" si="1"/>
        <v>V3  V4  V7  V9  </v>
      </c>
      <c r="J30" s="174">
        <f t="shared" si="2"/>
      </c>
      <c r="K30" s="175">
        <f t="shared" si="3"/>
      </c>
      <c r="L30" s="176">
        <f t="shared" si="4"/>
      </c>
      <c r="M30" s="176">
        <f t="shared" si="5"/>
      </c>
      <c r="N30" s="176">
        <f t="shared" si="6"/>
      </c>
      <c r="O30" s="177"/>
    </row>
    <row r="31" spans="1:162" s="182" customFormat="1" ht="22.5" customHeight="1">
      <c r="A31" s="178">
        <v>25</v>
      </c>
      <c r="B31" s="220">
        <f>IF('toets 1'!B31&lt;&gt;"",'toets 1'!B31,"")</f>
      </c>
      <c r="C31" s="179">
        <f t="shared" si="0"/>
      </c>
      <c r="D31" s="215"/>
      <c r="E31" s="354"/>
      <c r="F31" s="354"/>
      <c r="G31" s="354"/>
      <c r="H31" s="357"/>
      <c r="I31" s="180" t="str">
        <f t="shared" si="1"/>
        <v>V3  V4  V7  V9  </v>
      </c>
      <c r="J31" s="174">
        <f t="shared" si="2"/>
      </c>
      <c r="K31" s="175">
        <f t="shared" si="3"/>
      </c>
      <c r="L31" s="176">
        <f t="shared" si="4"/>
      </c>
      <c r="M31" s="176">
        <f t="shared" si="5"/>
      </c>
      <c r="N31" s="176">
        <f t="shared" si="6"/>
      </c>
      <c r="O31" s="177"/>
      <c r="P31" s="158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DH31" s="159"/>
      <c r="DI31" s="159"/>
      <c r="DJ31" s="159"/>
      <c r="DK31" s="159"/>
      <c r="DL31" s="159"/>
      <c r="DM31" s="159"/>
      <c r="DN31" s="159"/>
      <c r="DO31" s="159"/>
      <c r="DP31" s="159"/>
      <c r="DQ31" s="159"/>
      <c r="DR31" s="159"/>
      <c r="DS31" s="159"/>
      <c r="DT31" s="159"/>
      <c r="DU31" s="159"/>
      <c r="DV31" s="159"/>
      <c r="DW31" s="159"/>
      <c r="DX31" s="159"/>
      <c r="DY31" s="159"/>
      <c r="DZ31" s="159"/>
      <c r="EA31" s="159"/>
      <c r="EB31" s="159"/>
      <c r="EC31" s="159"/>
      <c r="ED31" s="159"/>
      <c r="EE31" s="159"/>
      <c r="EF31" s="159"/>
      <c r="EG31" s="159"/>
      <c r="EH31" s="159"/>
      <c r="EI31" s="159"/>
      <c r="EJ31" s="159"/>
      <c r="EK31" s="159"/>
      <c r="EL31" s="159"/>
      <c r="EM31" s="159"/>
      <c r="EN31" s="159"/>
      <c r="EO31" s="159"/>
      <c r="EP31" s="159"/>
      <c r="EQ31" s="159"/>
      <c r="ER31" s="159"/>
      <c r="ES31" s="159"/>
      <c r="ET31" s="159"/>
      <c r="EU31" s="159"/>
      <c r="EV31" s="159"/>
      <c r="EW31" s="159"/>
      <c r="EX31" s="159"/>
      <c r="EY31" s="159"/>
      <c r="EZ31" s="159"/>
      <c r="FA31" s="159"/>
      <c r="FB31" s="159"/>
      <c r="FC31" s="159"/>
      <c r="FD31" s="159"/>
      <c r="FE31" s="159"/>
      <c r="FF31" s="159"/>
    </row>
    <row r="32" spans="1:15" ht="22.5" customHeight="1">
      <c r="A32" s="178">
        <v>26</v>
      </c>
      <c r="B32" s="220">
        <f>IF('toets 1'!B32&lt;&gt;"",'toets 1'!B32,"")</f>
      </c>
      <c r="C32" s="179">
        <f t="shared" si="0"/>
      </c>
      <c r="D32" s="215"/>
      <c r="E32" s="354"/>
      <c r="F32" s="354"/>
      <c r="G32" s="354"/>
      <c r="H32" s="357"/>
      <c r="I32" s="180" t="str">
        <f t="shared" si="1"/>
        <v>V3  V4  V7  V9  </v>
      </c>
      <c r="J32" s="174">
        <f t="shared" si="2"/>
      </c>
      <c r="K32" s="175">
        <f t="shared" si="3"/>
      </c>
      <c r="L32" s="176">
        <f t="shared" si="4"/>
      </c>
      <c r="M32" s="176">
        <f t="shared" si="5"/>
      </c>
      <c r="N32" s="176">
        <f t="shared" si="6"/>
      </c>
      <c r="O32" s="177"/>
    </row>
    <row r="33" spans="1:15" ht="22.5" customHeight="1">
      <c r="A33" s="178">
        <v>27</v>
      </c>
      <c r="B33" s="220">
        <f>IF('toets 1'!B33&lt;&gt;"",'toets 1'!B33,"")</f>
      </c>
      <c r="C33" s="179">
        <f t="shared" si="0"/>
      </c>
      <c r="D33" s="215"/>
      <c r="E33" s="354"/>
      <c r="F33" s="354"/>
      <c r="G33" s="354"/>
      <c r="H33" s="357"/>
      <c r="I33" s="180" t="str">
        <f t="shared" si="1"/>
        <v>V3  V4  V7  V9  </v>
      </c>
      <c r="J33" s="174">
        <f t="shared" si="2"/>
      </c>
      <c r="K33" s="175">
        <f t="shared" si="3"/>
      </c>
      <c r="L33" s="176">
        <f t="shared" si="4"/>
      </c>
      <c r="M33" s="176">
        <f t="shared" si="5"/>
      </c>
      <c r="N33" s="176">
        <f t="shared" si="6"/>
      </c>
      <c r="O33" s="177"/>
    </row>
    <row r="34" spans="1:15" ht="22.5" customHeight="1">
      <c r="A34" s="178">
        <v>28</v>
      </c>
      <c r="B34" s="220">
        <f>IF('toets 1'!B34&lt;&gt;"",'toets 1'!B34,"")</f>
      </c>
      <c r="C34" s="179">
        <f t="shared" si="0"/>
      </c>
      <c r="D34" s="215"/>
      <c r="E34" s="354"/>
      <c r="F34" s="354"/>
      <c r="G34" s="354"/>
      <c r="H34" s="357"/>
      <c r="I34" s="180" t="str">
        <f t="shared" si="1"/>
        <v>V3  V4  V7  V9  </v>
      </c>
      <c r="J34" s="174">
        <f t="shared" si="2"/>
      </c>
      <c r="K34" s="175">
        <f t="shared" si="3"/>
      </c>
      <c r="L34" s="176">
        <f t="shared" si="4"/>
      </c>
      <c r="M34" s="176">
        <f t="shared" si="5"/>
      </c>
      <c r="N34" s="176">
        <f t="shared" si="6"/>
      </c>
      <c r="O34" s="177"/>
    </row>
    <row r="35" spans="1:15" ht="22.5" customHeight="1">
      <c r="A35" s="178">
        <v>29</v>
      </c>
      <c r="B35" s="220">
        <f>IF('toets 1'!B35&lt;&gt;"",'toets 1'!B35,"")</f>
      </c>
      <c r="C35" s="179">
        <f t="shared" si="0"/>
      </c>
      <c r="D35" s="215"/>
      <c r="E35" s="354"/>
      <c r="F35" s="354"/>
      <c r="G35" s="354"/>
      <c r="H35" s="357"/>
      <c r="I35" s="180" t="str">
        <f t="shared" si="1"/>
        <v>V3  V4  V7  V9  </v>
      </c>
      <c r="J35" s="174">
        <f t="shared" si="2"/>
      </c>
      <c r="K35" s="175">
        <f t="shared" si="3"/>
      </c>
      <c r="L35" s="176">
        <f t="shared" si="4"/>
      </c>
      <c r="M35" s="176">
        <f t="shared" si="5"/>
      </c>
      <c r="N35" s="176">
        <f t="shared" si="6"/>
      </c>
      <c r="O35" s="177"/>
    </row>
    <row r="36" spans="1:162" s="182" customFormat="1" ht="22.5" customHeight="1">
      <c r="A36" s="178">
        <v>30</v>
      </c>
      <c r="B36" s="220">
        <f>IF('toets 1'!B36&lt;&gt;"",'toets 1'!B36,"")</f>
      </c>
      <c r="C36" s="179">
        <f t="shared" si="0"/>
      </c>
      <c r="D36" s="215"/>
      <c r="E36" s="354"/>
      <c r="F36" s="354"/>
      <c r="G36" s="354"/>
      <c r="H36" s="357"/>
      <c r="I36" s="180" t="str">
        <f t="shared" si="1"/>
        <v>V3  V4  V7  V9  </v>
      </c>
      <c r="J36" s="174">
        <f t="shared" si="2"/>
      </c>
      <c r="K36" s="175">
        <f t="shared" si="3"/>
      </c>
      <c r="L36" s="176">
        <f t="shared" si="4"/>
      </c>
      <c r="M36" s="176">
        <f t="shared" si="5"/>
      </c>
      <c r="N36" s="176">
        <f t="shared" si="6"/>
      </c>
      <c r="O36" s="177"/>
      <c r="P36" s="158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/>
      <c r="DC36" s="159"/>
      <c r="DD36" s="159"/>
      <c r="DE36" s="159"/>
      <c r="DF36" s="159"/>
      <c r="DG36" s="159"/>
      <c r="DH36" s="159"/>
      <c r="DI36" s="159"/>
      <c r="DJ36" s="159"/>
      <c r="DK36" s="159"/>
      <c r="DL36" s="159"/>
      <c r="DM36" s="159"/>
      <c r="DN36" s="159"/>
      <c r="DO36" s="159"/>
      <c r="DP36" s="159"/>
      <c r="DQ36" s="159"/>
      <c r="DR36" s="159"/>
      <c r="DS36" s="159"/>
      <c r="DT36" s="159"/>
      <c r="DU36" s="159"/>
      <c r="DV36" s="159"/>
      <c r="DW36" s="159"/>
      <c r="DX36" s="159"/>
      <c r="DY36" s="159"/>
      <c r="DZ36" s="159"/>
      <c r="EA36" s="159"/>
      <c r="EB36" s="159"/>
      <c r="EC36" s="159"/>
      <c r="ED36" s="159"/>
      <c r="EE36" s="159"/>
      <c r="EF36" s="159"/>
      <c r="EG36" s="159"/>
      <c r="EH36" s="159"/>
      <c r="EI36" s="159"/>
      <c r="EJ36" s="159"/>
      <c r="EK36" s="159"/>
      <c r="EL36" s="159"/>
      <c r="EM36" s="159"/>
      <c r="EN36" s="159"/>
      <c r="EO36" s="159"/>
      <c r="EP36" s="159"/>
      <c r="EQ36" s="159"/>
      <c r="ER36" s="159"/>
      <c r="ES36" s="159"/>
      <c r="ET36" s="159"/>
      <c r="EU36" s="159"/>
      <c r="EV36" s="159"/>
      <c r="EW36" s="159"/>
      <c r="EX36" s="159"/>
      <c r="EY36" s="159"/>
      <c r="EZ36" s="159"/>
      <c r="FA36" s="159"/>
      <c r="FB36" s="159"/>
      <c r="FC36" s="159"/>
      <c r="FD36" s="159"/>
      <c r="FE36" s="159"/>
      <c r="FF36" s="159"/>
    </row>
    <row r="37" spans="1:15" ht="22.5" customHeight="1">
      <c r="A37" s="178">
        <v>31</v>
      </c>
      <c r="B37" s="220">
        <f>IF('toets 1'!B37&lt;&gt;"",'toets 1'!B37,"")</f>
      </c>
      <c r="C37" s="179">
        <f t="shared" si="0"/>
      </c>
      <c r="D37" s="215"/>
      <c r="E37" s="354"/>
      <c r="F37" s="354"/>
      <c r="G37" s="354"/>
      <c r="H37" s="357"/>
      <c r="I37" s="180" t="str">
        <f t="shared" si="1"/>
        <v>V3  V4  V7  V9  </v>
      </c>
      <c r="J37" s="174">
        <f t="shared" si="2"/>
      </c>
      <c r="K37" s="175">
        <f t="shared" si="3"/>
      </c>
      <c r="L37" s="176">
        <f t="shared" si="4"/>
      </c>
      <c r="M37" s="176">
        <f t="shared" si="5"/>
      </c>
      <c r="N37" s="176">
        <f t="shared" si="6"/>
      </c>
      <c r="O37" s="177"/>
    </row>
    <row r="38" spans="1:15" ht="22.5" customHeight="1">
      <c r="A38" s="178">
        <v>32</v>
      </c>
      <c r="B38" s="220">
        <f>IF('toets 1'!B38&lt;&gt;"",'toets 1'!B38,"")</f>
      </c>
      <c r="C38" s="179">
        <f t="shared" si="0"/>
      </c>
      <c r="D38" s="215"/>
      <c r="E38" s="354"/>
      <c r="F38" s="354"/>
      <c r="G38" s="354"/>
      <c r="H38" s="357"/>
      <c r="I38" s="180" t="str">
        <f t="shared" si="1"/>
        <v>V3  V4  V7  V9  </v>
      </c>
      <c r="J38" s="174">
        <f t="shared" si="2"/>
      </c>
      <c r="K38" s="175">
        <f t="shared" si="3"/>
      </c>
      <c r="L38" s="176">
        <f t="shared" si="4"/>
      </c>
      <c r="M38" s="176">
        <f t="shared" si="5"/>
      </c>
      <c r="N38" s="176">
        <f t="shared" si="6"/>
      </c>
      <c r="O38" s="177"/>
    </row>
    <row r="39" spans="1:15" ht="22.5" customHeight="1">
      <c r="A39" s="178">
        <v>33</v>
      </c>
      <c r="B39" s="220">
        <f>IF('toets 1'!B39&lt;&gt;"",'toets 1'!B39,"")</f>
      </c>
      <c r="C39" s="179">
        <f t="shared" si="0"/>
      </c>
      <c r="D39" s="215"/>
      <c r="E39" s="354"/>
      <c r="F39" s="354"/>
      <c r="G39" s="354"/>
      <c r="H39" s="357"/>
      <c r="I39" s="180" t="str">
        <f t="shared" si="1"/>
        <v>V3  V4  V7  V9  </v>
      </c>
      <c r="J39" s="174">
        <f t="shared" si="2"/>
      </c>
      <c r="K39" s="175">
        <f t="shared" si="3"/>
      </c>
      <c r="L39" s="176">
        <f t="shared" si="4"/>
      </c>
      <c r="M39" s="176">
        <f t="shared" si="5"/>
      </c>
      <c r="N39" s="176">
        <f t="shared" si="6"/>
      </c>
      <c r="O39" s="177"/>
    </row>
    <row r="40" spans="1:15" ht="22.5" customHeight="1">
      <c r="A40" s="178">
        <v>34</v>
      </c>
      <c r="B40" s="220">
        <f>IF('toets 1'!B40&lt;&gt;"",'toets 1'!B40,"")</f>
      </c>
      <c r="C40" s="179">
        <f t="shared" si="0"/>
      </c>
      <c r="D40" s="215"/>
      <c r="E40" s="354"/>
      <c r="F40" s="354"/>
      <c r="G40" s="354"/>
      <c r="H40" s="357"/>
      <c r="I40" s="180" t="str">
        <f t="shared" si="1"/>
        <v>V3  V4  V7  V9  </v>
      </c>
      <c r="J40" s="174">
        <f t="shared" si="2"/>
      </c>
      <c r="K40" s="175">
        <f t="shared" si="3"/>
      </c>
      <c r="L40" s="176">
        <f t="shared" si="4"/>
      </c>
      <c r="M40" s="176">
        <f t="shared" si="5"/>
      </c>
      <c r="N40" s="176">
        <f t="shared" si="6"/>
      </c>
      <c r="O40" s="177"/>
    </row>
    <row r="41" spans="1:15" ht="22.5" customHeight="1" thickBot="1">
      <c r="A41" s="183">
        <v>35</v>
      </c>
      <c r="B41" s="221">
        <f>IF('toets 1'!B41&lt;&gt;"",'toets 1'!B41,"")</f>
      </c>
      <c r="C41" s="184">
        <f>IF(COUNTBLANK(D41:H41)=5,"",SUM(D41:H41))</f>
      </c>
      <c r="D41" s="217"/>
      <c r="E41" s="355"/>
      <c r="F41" s="355"/>
      <c r="G41" s="355"/>
      <c r="H41" s="358"/>
      <c r="I41" s="185" t="str">
        <f t="shared" si="1"/>
        <v>V3  V4  V7  V9  </v>
      </c>
      <c r="J41" s="186">
        <f t="shared" si="2"/>
      </c>
      <c r="K41" s="187">
        <f t="shared" si="3"/>
      </c>
      <c r="L41" s="188">
        <f t="shared" si="4"/>
      </c>
      <c r="M41" s="188">
        <f t="shared" si="5"/>
      </c>
      <c r="N41" s="188">
        <f t="shared" si="6"/>
      </c>
      <c r="O41" s="189"/>
    </row>
    <row r="42" spans="1:15" ht="22.5" customHeight="1" thickBot="1">
      <c r="A42" s="190"/>
      <c r="B42" s="191" t="s">
        <v>3</v>
      </c>
      <c r="C42" s="192">
        <f>IF($A41-$A43=0,"",SUM(C7:C41)/($A41-$A43))</f>
      </c>
      <c r="D42" s="193">
        <f>IF($A41-$A43=0,"",SUM(D7:D41)/($A41-$A43))</f>
      </c>
      <c r="E42" s="194">
        <f>IF($A41-$A43=0,"",SUM(E7:E41)/($A41-$A43))</f>
      </c>
      <c r="F42" s="194">
        <f>IF($A41-$A43=0,"",SUM(F7:F41)/($A41-$A43))</f>
      </c>
      <c r="G42" s="194">
        <f>IF($A41-$A43=0,"",SUM(G7:G41)/($A41-$A43))</f>
      </c>
      <c r="H42" s="195"/>
      <c r="I42" s="196"/>
      <c r="J42" s="186">
        <f aca="true" t="shared" si="7" ref="J42:O42">IF($A41-$A43=0,"",SUM(J7:J41)/($A41-$A43))</f>
      </c>
      <c r="K42" s="197">
        <f t="shared" si="7"/>
      </c>
      <c r="L42" s="198">
        <f t="shared" si="7"/>
      </c>
      <c r="M42" s="198">
        <f t="shared" si="7"/>
      </c>
      <c r="N42" s="198">
        <f t="shared" si="7"/>
      </c>
      <c r="O42" s="199">
        <f t="shared" si="7"/>
      </c>
    </row>
    <row r="43" spans="1:162" s="204" customFormat="1" ht="22.5" customHeight="1">
      <c r="A43" s="200">
        <f>COUNTBLANK(C$7:C$41)</f>
        <v>35</v>
      </c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2"/>
      <c r="M43" s="202"/>
      <c r="N43" s="202"/>
      <c r="O43" s="202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203"/>
      <c r="BI43" s="203"/>
      <c r="BJ43" s="203"/>
      <c r="BK43" s="203"/>
      <c r="BL43" s="203"/>
      <c r="BM43" s="203"/>
      <c r="BN43" s="203"/>
      <c r="BO43" s="203"/>
      <c r="BP43" s="203"/>
      <c r="BQ43" s="203"/>
      <c r="BR43" s="203"/>
      <c r="BS43" s="203"/>
      <c r="BT43" s="203"/>
      <c r="BU43" s="203"/>
      <c r="BV43" s="203"/>
      <c r="BW43" s="203"/>
      <c r="BX43" s="203"/>
      <c r="BY43" s="203"/>
      <c r="BZ43" s="203"/>
      <c r="CA43" s="203"/>
      <c r="CB43" s="203"/>
      <c r="CC43" s="203"/>
      <c r="CD43" s="203"/>
      <c r="CE43" s="203"/>
      <c r="CF43" s="203"/>
      <c r="CG43" s="203"/>
      <c r="CH43" s="203"/>
      <c r="CI43" s="203"/>
      <c r="CJ43" s="203"/>
      <c r="CK43" s="203"/>
      <c r="CL43" s="203"/>
      <c r="CM43" s="203"/>
      <c r="CN43" s="203"/>
      <c r="CO43" s="203"/>
      <c r="CP43" s="203"/>
      <c r="CQ43" s="203"/>
      <c r="CR43" s="203"/>
      <c r="CS43" s="203"/>
      <c r="CT43" s="203"/>
      <c r="CU43" s="203"/>
      <c r="CV43" s="203"/>
      <c r="CW43" s="203"/>
      <c r="CX43" s="203"/>
      <c r="CY43" s="203"/>
      <c r="CZ43" s="203"/>
      <c r="DA43" s="203"/>
      <c r="DB43" s="203"/>
      <c r="DC43" s="203"/>
      <c r="DD43" s="203"/>
      <c r="DE43" s="203"/>
      <c r="DF43" s="203"/>
      <c r="DG43" s="203"/>
      <c r="DH43" s="203"/>
      <c r="DI43" s="203"/>
      <c r="DJ43" s="203"/>
      <c r="DK43" s="203"/>
      <c r="DL43" s="203"/>
      <c r="DM43" s="203"/>
      <c r="DN43" s="203"/>
      <c r="DO43" s="203"/>
      <c r="DP43" s="203"/>
      <c r="DQ43" s="203"/>
      <c r="DR43" s="203"/>
      <c r="DS43" s="203"/>
      <c r="DT43" s="203"/>
      <c r="DU43" s="203"/>
      <c r="DV43" s="203"/>
      <c r="DW43" s="203"/>
      <c r="DX43" s="203"/>
      <c r="DY43" s="203"/>
      <c r="DZ43" s="203"/>
      <c r="EA43" s="203"/>
      <c r="EB43" s="203"/>
      <c r="EC43" s="203"/>
      <c r="ED43" s="203"/>
      <c r="EE43" s="203"/>
      <c r="EF43" s="203"/>
      <c r="EG43" s="203"/>
      <c r="EH43" s="203"/>
      <c r="EI43" s="203"/>
      <c r="EJ43" s="203"/>
      <c r="EK43" s="203"/>
      <c r="EL43" s="203"/>
      <c r="EM43" s="203"/>
      <c r="EN43" s="203"/>
      <c r="EO43" s="203"/>
      <c r="EP43" s="203"/>
      <c r="EQ43" s="203"/>
      <c r="ER43" s="203"/>
      <c r="ES43" s="203"/>
      <c r="ET43" s="203"/>
      <c r="EU43" s="203"/>
      <c r="EV43" s="203"/>
      <c r="EW43" s="203"/>
      <c r="EX43" s="203"/>
      <c r="EY43" s="203"/>
      <c r="EZ43" s="203"/>
      <c r="FA43" s="203"/>
      <c r="FB43" s="203"/>
      <c r="FC43" s="203"/>
      <c r="FD43" s="203"/>
      <c r="FE43" s="203"/>
      <c r="FF43" s="203"/>
    </row>
    <row r="44" spans="11:16" ht="11.25">
      <c r="K44" s="208"/>
      <c r="L44" s="208"/>
      <c r="M44" s="208"/>
      <c r="N44" s="208"/>
      <c r="O44" s="208"/>
      <c r="P44" s="159"/>
    </row>
    <row r="45" spans="11:16" ht="11.25">
      <c r="K45" s="208"/>
      <c r="L45" s="208"/>
      <c r="M45" s="208"/>
      <c r="N45" s="208"/>
      <c r="O45" s="208"/>
      <c r="P45" s="159"/>
    </row>
    <row r="46" spans="11:16" ht="11.25">
      <c r="K46" s="208"/>
      <c r="L46" s="208"/>
      <c r="M46" s="208"/>
      <c r="N46" s="208"/>
      <c r="O46" s="208"/>
      <c r="P46" s="159"/>
    </row>
    <row r="47" spans="11:16" ht="11.25">
      <c r="K47" s="208"/>
      <c r="L47" s="208"/>
      <c r="M47" s="208"/>
      <c r="N47" s="208"/>
      <c r="O47" s="208"/>
      <c r="P47" s="159"/>
    </row>
    <row r="48" spans="11:16" ht="11.25">
      <c r="K48" s="208"/>
      <c r="L48" s="208"/>
      <c r="M48" s="208"/>
      <c r="N48" s="208"/>
      <c r="O48" s="208"/>
      <c r="P48" s="159"/>
    </row>
    <row r="49" spans="3:16" ht="11.25">
      <c r="C49" s="206">
        <f>IF($A48-$A50=0,"",SUM(C14:C48)/($A48-$A50))</f>
      </c>
      <c r="K49" s="208"/>
      <c r="L49" s="208"/>
      <c r="M49" s="208"/>
      <c r="N49" s="208"/>
      <c r="O49" s="208"/>
      <c r="P49" s="159"/>
    </row>
    <row r="50" spans="11:16" ht="11.25">
      <c r="K50" s="208"/>
      <c r="L50" s="208"/>
      <c r="M50" s="208"/>
      <c r="N50" s="208"/>
      <c r="O50" s="208"/>
      <c r="P50" s="159"/>
    </row>
    <row r="51" spans="11:16" ht="11.25">
      <c r="K51" s="208"/>
      <c r="L51" s="208"/>
      <c r="M51" s="208"/>
      <c r="N51" s="208"/>
      <c r="O51" s="208"/>
      <c r="P51" s="159"/>
    </row>
    <row r="52" spans="11:16" ht="11.25">
      <c r="K52" s="208"/>
      <c r="L52" s="208"/>
      <c r="M52" s="208"/>
      <c r="N52" s="208"/>
      <c r="O52" s="208"/>
      <c r="P52" s="159"/>
    </row>
    <row r="53" spans="11:16" ht="11.25">
      <c r="K53" s="208"/>
      <c r="L53" s="208"/>
      <c r="M53" s="208"/>
      <c r="N53" s="208"/>
      <c r="O53" s="208"/>
      <c r="P53" s="159"/>
    </row>
    <row r="54" spans="11:15" ht="11.25">
      <c r="K54" s="208"/>
      <c r="L54" s="208"/>
      <c r="M54" s="208"/>
      <c r="N54" s="208"/>
      <c r="O54" s="208"/>
    </row>
    <row r="55" spans="11:15" ht="11.25">
      <c r="K55" s="208"/>
      <c r="L55" s="208"/>
      <c r="M55" s="208"/>
      <c r="N55" s="208"/>
      <c r="O55" s="208"/>
    </row>
    <row r="56" spans="11:15" ht="11.25">
      <c r="K56" s="208"/>
      <c r="L56" s="208"/>
      <c r="M56" s="208"/>
      <c r="N56" s="208"/>
      <c r="O56" s="208"/>
    </row>
    <row r="57" spans="11:15" ht="11.25">
      <c r="K57" s="208"/>
      <c r="L57" s="208"/>
      <c r="M57" s="208"/>
      <c r="N57" s="208"/>
      <c r="O57" s="208"/>
    </row>
    <row r="58" spans="11:15" ht="11.25">
      <c r="K58" s="208"/>
      <c r="L58" s="208"/>
      <c r="M58" s="208"/>
      <c r="N58" s="208"/>
      <c r="O58" s="208"/>
    </row>
    <row r="59" spans="11:15" ht="11.25">
      <c r="K59" s="208"/>
      <c r="L59" s="208"/>
      <c r="M59" s="208"/>
      <c r="N59" s="208"/>
      <c r="O59" s="208"/>
    </row>
    <row r="60" spans="11:15" ht="11.25">
      <c r="K60" s="208"/>
      <c r="L60" s="208"/>
      <c r="M60" s="208"/>
      <c r="N60" s="208"/>
      <c r="O60" s="208"/>
    </row>
    <row r="61" spans="11:15" ht="11.25">
      <c r="K61" s="208"/>
      <c r="L61" s="208"/>
      <c r="M61" s="208"/>
      <c r="N61" s="208"/>
      <c r="O61" s="208"/>
    </row>
    <row r="62" spans="11:15" ht="11.25">
      <c r="K62" s="208"/>
      <c r="L62" s="208"/>
      <c r="M62" s="208"/>
      <c r="N62" s="208"/>
      <c r="O62" s="208"/>
    </row>
    <row r="63" spans="11:15" ht="11.25">
      <c r="K63" s="208"/>
      <c r="L63" s="208"/>
      <c r="M63" s="208"/>
      <c r="N63" s="208"/>
      <c r="O63" s="208"/>
    </row>
    <row r="64" spans="11:15" ht="11.25">
      <c r="K64" s="208"/>
      <c r="L64" s="208"/>
      <c r="M64" s="208"/>
      <c r="N64" s="208"/>
      <c r="O64" s="208"/>
    </row>
    <row r="65" spans="11:15" ht="11.25">
      <c r="K65" s="208"/>
      <c r="L65" s="208"/>
      <c r="M65" s="208"/>
      <c r="N65" s="208"/>
      <c r="O65" s="208"/>
    </row>
    <row r="66" spans="11:15" ht="11.25">
      <c r="K66" s="208"/>
      <c r="L66" s="208"/>
      <c r="M66" s="208"/>
      <c r="N66" s="208"/>
      <c r="O66" s="208"/>
    </row>
    <row r="67" spans="11:15" ht="11.25">
      <c r="K67" s="208"/>
      <c r="L67" s="208"/>
      <c r="M67" s="208"/>
      <c r="N67" s="208"/>
      <c r="O67" s="208"/>
    </row>
    <row r="68" spans="11:15" ht="11.25">
      <c r="K68" s="208"/>
      <c r="L68" s="208"/>
      <c r="M68" s="208"/>
      <c r="N68" s="208"/>
      <c r="O68" s="208"/>
    </row>
    <row r="69" spans="11:15" ht="11.25">
      <c r="K69" s="208"/>
      <c r="L69" s="208"/>
      <c r="M69" s="208"/>
      <c r="N69" s="208"/>
      <c r="O69" s="208"/>
    </row>
    <row r="70" spans="11:15" ht="11.25">
      <c r="K70" s="208"/>
      <c r="L70" s="208"/>
      <c r="M70" s="208"/>
      <c r="N70" s="208"/>
      <c r="O70" s="208"/>
    </row>
    <row r="71" spans="11:15" ht="11.25">
      <c r="K71" s="208"/>
      <c r="L71" s="208"/>
      <c r="M71" s="208"/>
      <c r="N71" s="208"/>
      <c r="O71" s="208"/>
    </row>
    <row r="72" spans="11:15" ht="11.25">
      <c r="K72" s="208"/>
      <c r="L72" s="208"/>
      <c r="M72" s="208"/>
      <c r="N72" s="208"/>
      <c r="O72" s="208"/>
    </row>
    <row r="73" spans="11:15" ht="11.25">
      <c r="K73" s="208"/>
      <c r="L73" s="208"/>
      <c r="M73" s="208"/>
      <c r="N73" s="208"/>
      <c r="O73" s="208"/>
    </row>
    <row r="74" spans="11:15" ht="11.25">
      <c r="K74" s="208"/>
      <c r="L74" s="208"/>
      <c r="M74" s="208"/>
      <c r="N74" s="208"/>
      <c r="O74" s="208"/>
    </row>
    <row r="75" spans="11:15" ht="11.25">
      <c r="K75" s="208"/>
      <c r="L75" s="208"/>
      <c r="M75" s="208"/>
      <c r="N75" s="208"/>
      <c r="O75" s="208"/>
    </row>
    <row r="76" spans="11:15" ht="11.25">
      <c r="K76" s="208"/>
      <c r="L76" s="208"/>
      <c r="M76" s="208"/>
      <c r="N76" s="208"/>
      <c r="O76" s="208"/>
    </row>
    <row r="77" spans="11:15" ht="11.25">
      <c r="K77" s="208"/>
      <c r="L77" s="208"/>
      <c r="M77" s="208"/>
      <c r="N77" s="208"/>
      <c r="O77" s="208"/>
    </row>
    <row r="78" spans="11:15" ht="11.25">
      <c r="K78" s="208"/>
      <c r="L78" s="208"/>
      <c r="M78" s="208"/>
      <c r="N78" s="208"/>
      <c r="O78" s="208"/>
    </row>
    <row r="79" spans="11:15" ht="11.25">
      <c r="K79" s="208"/>
      <c r="L79" s="208"/>
      <c r="M79" s="208"/>
      <c r="N79" s="208"/>
      <c r="O79" s="208"/>
    </row>
    <row r="80" spans="11:15" ht="11.25">
      <c r="K80" s="208"/>
      <c r="L80" s="208"/>
      <c r="M80" s="208"/>
      <c r="N80" s="208"/>
      <c r="O80" s="208"/>
    </row>
    <row r="81" spans="11:15" ht="11.25">
      <c r="K81" s="208"/>
      <c r="L81" s="208"/>
      <c r="M81" s="208"/>
      <c r="N81" s="208"/>
      <c r="O81" s="208"/>
    </row>
    <row r="82" spans="11:15" ht="11.25">
      <c r="K82" s="208"/>
      <c r="L82" s="208"/>
      <c r="M82" s="208"/>
      <c r="N82" s="208"/>
      <c r="O82" s="208"/>
    </row>
    <row r="83" spans="11:15" ht="11.25">
      <c r="K83" s="208"/>
      <c r="L83" s="208"/>
      <c r="M83" s="208"/>
      <c r="N83" s="208"/>
      <c r="O83" s="208"/>
    </row>
    <row r="84" spans="11:15" ht="11.25">
      <c r="K84" s="208"/>
      <c r="L84" s="208"/>
      <c r="M84" s="208"/>
      <c r="N84" s="208"/>
      <c r="O84" s="208"/>
    </row>
    <row r="85" spans="11:15" ht="11.25">
      <c r="K85" s="208"/>
      <c r="L85" s="208"/>
      <c r="M85" s="208"/>
      <c r="N85" s="208"/>
      <c r="O85" s="208"/>
    </row>
    <row r="86" spans="11:15" ht="11.25">
      <c r="K86" s="208"/>
      <c r="L86" s="208"/>
      <c r="M86" s="208"/>
      <c r="N86" s="208"/>
      <c r="O86" s="208"/>
    </row>
    <row r="87" spans="11:15" ht="11.25">
      <c r="K87" s="208"/>
      <c r="L87" s="208"/>
      <c r="M87" s="208"/>
      <c r="N87" s="208"/>
      <c r="O87" s="208"/>
    </row>
    <row r="88" spans="11:15" ht="11.25">
      <c r="K88" s="208"/>
      <c r="L88" s="208"/>
      <c r="M88" s="208"/>
      <c r="N88" s="208"/>
      <c r="O88" s="208"/>
    </row>
    <row r="89" spans="11:15" ht="11.25">
      <c r="K89" s="208"/>
      <c r="L89" s="208"/>
      <c r="M89" s="208"/>
      <c r="N89" s="208"/>
      <c r="O89" s="208"/>
    </row>
    <row r="90" spans="11:15" ht="11.25">
      <c r="K90" s="208"/>
      <c r="L90" s="208"/>
      <c r="M90" s="208"/>
      <c r="N90" s="208"/>
      <c r="O90" s="208"/>
    </row>
    <row r="91" spans="11:15" ht="11.25">
      <c r="K91" s="208"/>
      <c r="L91" s="208"/>
      <c r="M91" s="208"/>
      <c r="N91" s="208"/>
      <c r="O91" s="208"/>
    </row>
    <row r="92" spans="11:15" ht="11.25">
      <c r="K92" s="208"/>
      <c r="L92" s="208"/>
      <c r="M92" s="208"/>
      <c r="N92" s="208"/>
      <c r="O92" s="208"/>
    </row>
    <row r="93" spans="11:15" ht="11.25">
      <c r="K93" s="208"/>
      <c r="L93" s="208"/>
      <c r="M93" s="208"/>
      <c r="N93" s="208"/>
      <c r="O93" s="208"/>
    </row>
    <row r="94" spans="11:15" ht="11.25">
      <c r="K94" s="208"/>
      <c r="L94" s="208"/>
      <c r="M94" s="208"/>
      <c r="N94" s="208"/>
      <c r="O94" s="208"/>
    </row>
    <row r="95" spans="11:15" ht="11.25">
      <c r="K95" s="208"/>
      <c r="L95" s="208"/>
      <c r="M95" s="208"/>
      <c r="N95" s="208"/>
      <c r="O95" s="208"/>
    </row>
  </sheetData>
  <sheetProtection sheet="1" objects="1" scenarios="1"/>
  <mergeCells count="12">
    <mergeCell ref="A5:C5"/>
    <mergeCell ref="A4:C4"/>
    <mergeCell ref="K3:O3"/>
    <mergeCell ref="A3:C3"/>
    <mergeCell ref="D3:H3"/>
    <mergeCell ref="K5:O5"/>
    <mergeCell ref="D2:H2"/>
    <mergeCell ref="K1:O2"/>
    <mergeCell ref="A1:B1"/>
    <mergeCell ref="C1:D1"/>
    <mergeCell ref="E1:F1"/>
    <mergeCell ref="G1:I1"/>
  </mergeCells>
  <conditionalFormatting sqref="J7:J41">
    <cfRule type="cellIs" priority="1" dxfId="0" operator="between" stopIfTrue="1">
      <formula>8</formula>
      <formula>10</formula>
    </cfRule>
    <cfRule type="cellIs" priority="2" dxfId="1" operator="between" stopIfTrue="1">
      <formula>6</formula>
      <formula>7.9</formula>
    </cfRule>
    <cfRule type="cellIs" priority="3" dxfId="2" operator="lessThan" stopIfTrue="1">
      <formula>6</formula>
    </cfRule>
  </conditionalFormatting>
  <conditionalFormatting sqref="D7:H41">
    <cfRule type="cellIs" priority="4" dxfId="3" operator="between" stopIfTrue="1">
      <formula>D$5+1</formula>
      <formula>D$4+1</formula>
    </cfRule>
  </conditionalFormatting>
  <conditionalFormatting sqref="G1">
    <cfRule type="cellIs" priority="5" dxfId="4" operator="equal" stopIfTrue="1">
      <formula>"(klik hier en vul in)"</formula>
    </cfRule>
  </conditionalFormatting>
  <conditionalFormatting sqref="C7:C41">
    <cfRule type="cellIs" priority="6" dxfId="5" operator="notEqual" stopIfTrue="1">
      <formula>SUM(D7:H7)</formula>
    </cfRule>
  </conditionalFormatting>
  <conditionalFormatting sqref="K7:O41">
    <cfRule type="expression" priority="7" dxfId="6" stopIfTrue="1">
      <formula>$C7=""</formula>
    </cfRule>
  </conditionalFormatting>
  <conditionalFormatting sqref="I7:I41">
    <cfRule type="expression" priority="8" dxfId="7" stopIfTrue="1">
      <formula>C7=""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7" r:id="rId3"/>
  <headerFooter alignWithMargins="0">
    <oddFooter>&amp;L&amp;8© 2008 - Malmberg, Den Bosch&amp;R&amp;8AdT / &amp;D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25">
    <pageSetUpPr fitToPage="1"/>
  </sheetPr>
  <dimension ref="A1:V45"/>
  <sheetViews>
    <sheetView showGridLines="0" zoomScaleSheetLayoutView="50" workbookViewId="0" topLeftCell="A1">
      <selection activeCell="A13" sqref="A13:B13"/>
    </sheetView>
  </sheetViews>
  <sheetFormatPr defaultColWidth="9.00390625" defaultRowHeight="11.25"/>
  <cols>
    <col min="1" max="1" width="3.625" style="223" customWidth="1"/>
    <col min="2" max="2" width="20.625" style="223" customWidth="1"/>
    <col min="3" max="11" width="5.625" style="223" customWidth="1"/>
    <col min="12" max="12" width="22.625" style="223" customWidth="1"/>
    <col min="13" max="13" width="4.625" style="265" customWidth="1"/>
    <col min="14" max="21" width="5.625" style="223" customWidth="1"/>
    <col min="22" max="33" width="3.625" style="223" customWidth="1"/>
    <col min="34" max="34" width="4.625" style="223" customWidth="1"/>
    <col min="35" max="16384" width="9.00390625" style="223" customWidth="1"/>
  </cols>
  <sheetData>
    <row r="1" spans="1:22" ht="19.5" customHeight="1" thickBot="1">
      <c r="A1" s="373" t="s">
        <v>110</v>
      </c>
      <c r="B1" s="375"/>
      <c r="C1" s="373" t="s">
        <v>67</v>
      </c>
      <c r="D1" s="374"/>
      <c r="E1" s="374"/>
      <c r="F1" s="375"/>
      <c r="G1" s="397" t="s">
        <v>0</v>
      </c>
      <c r="H1" s="398"/>
      <c r="I1" s="378" t="s">
        <v>1</v>
      </c>
      <c r="J1" s="378"/>
      <c r="K1" s="399"/>
      <c r="L1" s="146"/>
      <c r="M1" s="222"/>
      <c r="N1" s="391" t="s">
        <v>19</v>
      </c>
      <c r="O1" s="392"/>
      <c r="P1" s="392"/>
      <c r="Q1" s="392"/>
      <c r="R1" s="392"/>
      <c r="S1" s="392"/>
      <c r="T1" s="392"/>
      <c r="U1" s="393"/>
      <c r="V1" s="140"/>
    </row>
    <row r="2" spans="1:22" ht="24.75" customHeight="1" thickBot="1">
      <c r="A2" s="143"/>
      <c r="B2" s="144"/>
      <c r="C2" s="145"/>
      <c r="D2" s="365" t="s">
        <v>102</v>
      </c>
      <c r="E2" s="366"/>
      <c r="F2" s="366"/>
      <c r="G2" s="366"/>
      <c r="H2" s="366"/>
      <c r="I2" s="366"/>
      <c r="J2" s="366"/>
      <c r="K2" s="366"/>
      <c r="L2" s="224"/>
      <c r="M2" s="225"/>
      <c r="N2" s="394"/>
      <c r="O2" s="395"/>
      <c r="P2" s="395"/>
      <c r="Q2" s="395"/>
      <c r="R2" s="395"/>
      <c r="S2" s="395"/>
      <c r="T2" s="395"/>
      <c r="U2" s="396"/>
      <c r="V2" s="140"/>
    </row>
    <row r="3" spans="1:22" ht="13.5" customHeight="1" thickBot="1">
      <c r="A3" s="381" t="s">
        <v>101</v>
      </c>
      <c r="B3" s="382"/>
      <c r="C3" s="382"/>
      <c r="D3" s="386">
        <f>COUNTA(D6:K6)</f>
        <v>7</v>
      </c>
      <c r="E3" s="387"/>
      <c r="F3" s="387"/>
      <c r="G3" s="387"/>
      <c r="H3" s="387"/>
      <c r="I3" s="387"/>
      <c r="J3" s="387"/>
      <c r="K3" s="387"/>
      <c r="L3" s="148"/>
      <c r="M3" s="226"/>
      <c r="N3" s="403" t="s">
        <v>20</v>
      </c>
      <c r="O3" s="404"/>
      <c r="P3" s="404"/>
      <c r="Q3" s="404"/>
      <c r="R3" s="404"/>
      <c r="S3" s="404"/>
      <c r="T3" s="404"/>
      <c r="U3" s="405"/>
      <c r="V3" s="140"/>
    </row>
    <row r="4" spans="1:22" ht="15" customHeight="1" thickBot="1">
      <c r="A4" s="381" t="s">
        <v>8</v>
      </c>
      <c r="B4" s="382"/>
      <c r="C4" s="382"/>
      <c r="D4" s="150">
        <v>6</v>
      </c>
      <c r="E4" s="150">
        <v>6</v>
      </c>
      <c r="F4" s="150">
        <v>10</v>
      </c>
      <c r="G4" s="150">
        <v>6</v>
      </c>
      <c r="H4" s="150">
        <v>5</v>
      </c>
      <c r="I4" s="150">
        <v>5</v>
      </c>
      <c r="J4" s="150">
        <v>5</v>
      </c>
      <c r="K4" s="151"/>
      <c r="L4" s="148"/>
      <c r="M4" s="227"/>
      <c r="N4" s="153">
        <f aca="true" t="shared" si="0" ref="N4:T4">D4</f>
        <v>6</v>
      </c>
      <c r="O4" s="154">
        <f t="shared" si="0"/>
        <v>6</v>
      </c>
      <c r="P4" s="154">
        <f t="shared" si="0"/>
        <v>10</v>
      </c>
      <c r="Q4" s="154">
        <f t="shared" si="0"/>
        <v>6</v>
      </c>
      <c r="R4" s="154">
        <f t="shared" si="0"/>
        <v>5</v>
      </c>
      <c r="S4" s="154">
        <f t="shared" si="0"/>
        <v>5</v>
      </c>
      <c r="T4" s="154">
        <f t="shared" si="0"/>
        <v>5</v>
      </c>
      <c r="U4" s="155"/>
      <c r="V4" s="140"/>
    </row>
    <row r="5" spans="1:22" ht="15" customHeight="1" thickBot="1">
      <c r="A5" s="379" t="s">
        <v>7</v>
      </c>
      <c r="B5" s="380"/>
      <c r="C5" s="380"/>
      <c r="D5" s="228">
        <v>1</v>
      </c>
      <c r="E5" s="228">
        <v>1</v>
      </c>
      <c r="F5" s="228">
        <v>2</v>
      </c>
      <c r="G5" s="228">
        <v>1</v>
      </c>
      <c r="H5" s="228">
        <v>1</v>
      </c>
      <c r="I5" s="228">
        <v>1</v>
      </c>
      <c r="J5" s="228">
        <v>1</v>
      </c>
      <c r="K5" s="229"/>
      <c r="L5" s="230"/>
      <c r="M5" s="231"/>
      <c r="N5" s="400" t="s">
        <v>63</v>
      </c>
      <c r="O5" s="401"/>
      <c r="P5" s="401"/>
      <c r="Q5" s="401"/>
      <c r="R5" s="401"/>
      <c r="S5" s="401"/>
      <c r="T5" s="401"/>
      <c r="U5" s="402"/>
      <c r="V5" s="158"/>
    </row>
    <row r="6" spans="1:22" ht="22.5" customHeight="1" thickBot="1" thickTop="1">
      <c r="A6" s="232"/>
      <c r="B6" s="233" t="s">
        <v>6</v>
      </c>
      <c r="C6" s="234" t="s">
        <v>4</v>
      </c>
      <c r="D6" s="164" t="s">
        <v>59</v>
      </c>
      <c r="E6" s="164" t="s">
        <v>95</v>
      </c>
      <c r="F6" s="164" t="s">
        <v>96</v>
      </c>
      <c r="G6" s="164" t="s">
        <v>97</v>
      </c>
      <c r="H6" s="164" t="s">
        <v>86</v>
      </c>
      <c r="I6" s="164" t="s">
        <v>98</v>
      </c>
      <c r="J6" s="164" t="s">
        <v>99</v>
      </c>
      <c r="K6" s="164"/>
      <c r="L6" s="235" t="s">
        <v>9</v>
      </c>
      <c r="M6" s="236" t="s">
        <v>2</v>
      </c>
      <c r="N6" s="237" t="s">
        <v>59</v>
      </c>
      <c r="O6" s="164" t="s">
        <v>95</v>
      </c>
      <c r="P6" s="164" t="s">
        <v>96</v>
      </c>
      <c r="Q6" s="164" t="s">
        <v>97</v>
      </c>
      <c r="R6" s="164" t="s">
        <v>86</v>
      </c>
      <c r="S6" s="164" t="s">
        <v>98</v>
      </c>
      <c r="T6" s="164" t="s">
        <v>99</v>
      </c>
      <c r="U6" s="238"/>
      <c r="V6" s="159"/>
    </row>
    <row r="7" spans="1:22" ht="22.5" customHeight="1" thickTop="1">
      <c r="A7" s="178">
        <v>1</v>
      </c>
      <c r="B7" s="220">
        <f>IF('toets 1'!B7&lt;&gt;"",'toets 1'!B7,"")</f>
      </c>
      <c r="C7" s="239">
        <f aca="true" t="shared" si="1" ref="C7:C41">IF(COUNTBLANK(D7:K7)=8,"",SUM(D7:K7))</f>
      </c>
      <c r="D7" s="214"/>
      <c r="E7" s="353"/>
      <c r="F7" s="353"/>
      <c r="G7" s="353"/>
      <c r="H7" s="353"/>
      <c r="I7" s="353"/>
      <c r="J7" s="353"/>
      <c r="K7" s="356"/>
      <c r="L7" s="240">
        <f>CONCATENATE(IF(D7&gt;$D$5,"th9/R3 ",""),IF(E7&gt;$E$5,"th9/R4 ",""),IF(F7&gt;$F$5,"th9/R7 th10/R4 ",""),IF(G7&gt;$G$5,"th9/R9 ",""),IF(H7&gt;$H$5,"th10/R3 ",""),IF(I7&gt;$I$5,"th10/R7 ",""),IF(J7&gt;$J$5,"th10/R9 ",""))</f>
      </c>
      <c r="M7" s="241">
        <f aca="true" t="shared" si="2" ref="M7:M41">IF(C7="","",AVERAGE(N7:U7))</f>
      </c>
      <c r="N7" s="175">
        <f>IF($C7="","",VLOOKUP(D7,ZES,2,TRUE))</f>
      </c>
      <c r="O7" s="176">
        <f>IF($C7="","",VLOOKUP(E7,ZES,2,TRUE))</f>
      </c>
      <c r="P7" s="176">
        <f>IF($C7="","",VLOOKUP(F7,TIEN,2,TRUE))</f>
      </c>
      <c r="Q7" s="176">
        <f>IF($C7="","",VLOOKUP(G7,ZES,2,TRUE))</f>
      </c>
      <c r="R7" s="176">
        <f>IF($C7="","",VLOOKUP(H7,VIJF,2,TRUE))</f>
      </c>
      <c r="S7" s="176">
        <f>IF($C7="","",VLOOKUP(I7,VIJF,2,TRUE))</f>
      </c>
      <c r="T7" s="176">
        <f>IF($C7="","",VLOOKUP(J7,VIJF,2,TRUE))</f>
      </c>
      <c r="U7" s="177"/>
      <c r="V7" s="158"/>
    </row>
    <row r="8" spans="1:22" ht="22.5" customHeight="1">
      <c r="A8" s="178">
        <v>2</v>
      </c>
      <c r="B8" s="220">
        <f>IF('toets 1'!B8&lt;&gt;"",'toets 1'!B8,"")</f>
      </c>
      <c r="C8" s="242">
        <f t="shared" si="1"/>
      </c>
      <c r="D8" s="216"/>
      <c r="E8" s="354"/>
      <c r="F8" s="354"/>
      <c r="G8" s="354"/>
      <c r="H8" s="354"/>
      <c r="I8" s="354"/>
      <c r="J8" s="354"/>
      <c r="K8" s="357"/>
      <c r="L8" s="180">
        <f aca="true" t="shared" si="3" ref="L8:L41">CONCATENATE(IF(D8&gt;$D$5,"th9/R3 ",""),IF(E8&gt;$E$5,"th9/R4 ",""),IF(F8&gt;$F$5,"th9/R7 th10/R4 ",""),IF(G8&gt;$G$5,"th9/R9 ",""),IF(H8&gt;$H$5,"th10/R3 ",""),IF(I8&gt;$I$5,"th10/R7 ",""),IF(J8&gt;$J$5,"th10/R9 ",""))</f>
      </c>
      <c r="M8" s="241">
        <f t="shared" si="2"/>
      </c>
      <c r="N8" s="175">
        <f aca="true" t="shared" si="4" ref="N8:N41">IF($C8="","",VLOOKUP(D8,ZES,2,TRUE))</f>
      </c>
      <c r="O8" s="176">
        <f aca="true" t="shared" si="5" ref="O8:O41">IF($C8="","",VLOOKUP(E8,ZES,2,TRUE))</f>
      </c>
      <c r="P8" s="176">
        <f aca="true" t="shared" si="6" ref="P8:P41">IF($C8="","",VLOOKUP(F8,TIEN,2,TRUE))</f>
      </c>
      <c r="Q8" s="176">
        <f aca="true" t="shared" si="7" ref="Q8:Q41">IF($C8="","",VLOOKUP(G8,ZES,2,TRUE))</f>
      </c>
      <c r="R8" s="176">
        <f aca="true" t="shared" si="8" ref="R8:R41">IF($C8="","",VLOOKUP(H8,VIJF,2,TRUE))</f>
      </c>
      <c r="S8" s="176">
        <f aca="true" t="shared" si="9" ref="S8:S41">IF($C8="","",VLOOKUP(I8,VIJF,2,TRUE))</f>
      </c>
      <c r="T8" s="176">
        <f aca="true" t="shared" si="10" ref="T8:T41">IF($C8="","",VLOOKUP(J8,VIJF,2,TRUE))</f>
      </c>
      <c r="U8" s="177"/>
      <c r="V8" s="158"/>
    </row>
    <row r="9" spans="1:22" ht="22.5" customHeight="1">
      <c r="A9" s="178">
        <v>3</v>
      </c>
      <c r="B9" s="220">
        <f>IF('toets 1'!B9&lt;&gt;"",'toets 1'!B9,"")</f>
      </c>
      <c r="C9" s="242">
        <f t="shared" si="1"/>
      </c>
      <c r="D9" s="216"/>
      <c r="E9" s="354"/>
      <c r="F9" s="354"/>
      <c r="G9" s="354"/>
      <c r="H9" s="354"/>
      <c r="I9" s="354"/>
      <c r="J9" s="354"/>
      <c r="K9" s="357"/>
      <c r="L9" s="180">
        <f t="shared" si="3"/>
      </c>
      <c r="M9" s="241">
        <f t="shared" si="2"/>
      </c>
      <c r="N9" s="175">
        <f t="shared" si="4"/>
      </c>
      <c r="O9" s="176">
        <f t="shared" si="5"/>
      </c>
      <c r="P9" s="176">
        <f t="shared" si="6"/>
      </c>
      <c r="Q9" s="176">
        <f t="shared" si="7"/>
      </c>
      <c r="R9" s="176">
        <f t="shared" si="8"/>
      </c>
      <c r="S9" s="176">
        <f t="shared" si="9"/>
      </c>
      <c r="T9" s="176">
        <f t="shared" si="10"/>
      </c>
      <c r="U9" s="177"/>
      <c r="V9" s="158"/>
    </row>
    <row r="10" spans="1:22" ht="22.5" customHeight="1">
      <c r="A10" s="178">
        <v>4</v>
      </c>
      <c r="B10" s="220">
        <f>IF('toets 1'!B10&lt;&gt;"",'toets 1'!B10,"")</f>
      </c>
      <c r="C10" s="242">
        <f t="shared" si="1"/>
      </c>
      <c r="D10" s="216"/>
      <c r="E10" s="354"/>
      <c r="F10" s="354"/>
      <c r="G10" s="354"/>
      <c r="H10" s="354"/>
      <c r="I10" s="354"/>
      <c r="J10" s="354"/>
      <c r="K10" s="357"/>
      <c r="L10" s="180">
        <f t="shared" si="3"/>
      </c>
      <c r="M10" s="241">
        <f t="shared" si="2"/>
      </c>
      <c r="N10" s="175">
        <f t="shared" si="4"/>
      </c>
      <c r="O10" s="176">
        <f t="shared" si="5"/>
      </c>
      <c r="P10" s="176">
        <f t="shared" si="6"/>
      </c>
      <c r="Q10" s="176">
        <f t="shared" si="7"/>
      </c>
      <c r="R10" s="176">
        <f t="shared" si="8"/>
      </c>
      <c r="S10" s="176">
        <f t="shared" si="9"/>
      </c>
      <c r="T10" s="176">
        <f t="shared" si="10"/>
      </c>
      <c r="U10" s="177"/>
      <c r="V10" s="158"/>
    </row>
    <row r="11" spans="1:22" ht="22.5" customHeight="1">
      <c r="A11" s="178">
        <v>5</v>
      </c>
      <c r="B11" s="220">
        <f>IF('toets 1'!B11&lt;&gt;"",'toets 1'!B11,"")</f>
      </c>
      <c r="C11" s="242">
        <f t="shared" si="1"/>
      </c>
      <c r="D11" s="216"/>
      <c r="E11" s="354"/>
      <c r="F11" s="354"/>
      <c r="G11" s="354"/>
      <c r="H11" s="354"/>
      <c r="I11" s="354"/>
      <c r="J11" s="354"/>
      <c r="K11" s="357"/>
      <c r="L11" s="180">
        <f t="shared" si="3"/>
      </c>
      <c r="M11" s="241">
        <f t="shared" si="2"/>
      </c>
      <c r="N11" s="175">
        <f t="shared" si="4"/>
      </c>
      <c r="O11" s="176">
        <f t="shared" si="5"/>
      </c>
      <c r="P11" s="176">
        <f t="shared" si="6"/>
      </c>
      <c r="Q11" s="176">
        <f t="shared" si="7"/>
      </c>
      <c r="R11" s="176">
        <f t="shared" si="8"/>
      </c>
      <c r="S11" s="176">
        <f t="shared" si="9"/>
      </c>
      <c r="T11" s="176">
        <f t="shared" si="10"/>
      </c>
      <c r="U11" s="177"/>
      <c r="V11" s="158"/>
    </row>
    <row r="12" spans="1:22" ht="22.5" customHeight="1">
      <c r="A12" s="178">
        <v>6</v>
      </c>
      <c r="B12" s="220">
        <f>IF('toets 1'!B12&lt;&gt;"",'toets 1'!B12,"")</f>
      </c>
      <c r="C12" s="242">
        <f t="shared" si="1"/>
      </c>
      <c r="D12" s="216"/>
      <c r="E12" s="354"/>
      <c r="F12" s="354"/>
      <c r="G12" s="354"/>
      <c r="H12" s="354"/>
      <c r="I12" s="354"/>
      <c r="J12" s="354"/>
      <c r="K12" s="357"/>
      <c r="L12" s="180">
        <f t="shared" si="3"/>
      </c>
      <c r="M12" s="241">
        <f t="shared" si="2"/>
      </c>
      <c r="N12" s="175">
        <f t="shared" si="4"/>
      </c>
      <c r="O12" s="176">
        <f t="shared" si="5"/>
      </c>
      <c r="P12" s="176">
        <f t="shared" si="6"/>
      </c>
      <c r="Q12" s="176">
        <f t="shared" si="7"/>
      </c>
      <c r="R12" s="176">
        <f t="shared" si="8"/>
      </c>
      <c r="S12" s="176">
        <f t="shared" si="9"/>
      </c>
      <c r="T12" s="176">
        <f t="shared" si="10"/>
      </c>
      <c r="U12" s="177"/>
      <c r="V12" s="158"/>
    </row>
    <row r="13" spans="1:22" ht="22.5" customHeight="1">
      <c r="A13" s="178">
        <v>7</v>
      </c>
      <c r="B13" s="220">
        <f>IF('toets 1'!B13&lt;&gt;"",'toets 1'!B13,"")</f>
      </c>
      <c r="C13" s="242">
        <f t="shared" si="1"/>
      </c>
      <c r="D13" s="216"/>
      <c r="E13" s="354"/>
      <c r="F13" s="354"/>
      <c r="G13" s="354"/>
      <c r="H13" s="354"/>
      <c r="I13" s="354"/>
      <c r="J13" s="354"/>
      <c r="K13" s="357"/>
      <c r="L13" s="180">
        <f t="shared" si="3"/>
      </c>
      <c r="M13" s="241">
        <f t="shared" si="2"/>
      </c>
      <c r="N13" s="175">
        <f t="shared" si="4"/>
      </c>
      <c r="O13" s="176">
        <f t="shared" si="5"/>
      </c>
      <c r="P13" s="176">
        <f t="shared" si="6"/>
      </c>
      <c r="Q13" s="176">
        <f t="shared" si="7"/>
      </c>
      <c r="R13" s="176">
        <f t="shared" si="8"/>
      </c>
      <c r="S13" s="176">
        <f t="shared" si="9"/>
      </c>
      <c r="T13" s="176">
        <f t="shared" si="10"/>
      </c>
      <c r="U13" s="177"/>
      <c r="V13" s="158"/>
    </row>
    <row r="14" spans="1:22" ht="22.5" customHeight="1">
      <c r="A14" s="178">
        <v>8</v>
      </c>
      <c r="B14" s="220">
        <f>IF('toets 1'!B14&lt;&gt;"",'toets 1'!B14,"")</f>
      </c>
      <c r="C14" s="242">
        <f t="shared" si="1"/>
      </c>
      <c r="D14" s="216"/>
      <c r="E14" s="354"/>
      <c r="F14" s="354"/>
      <c r="G14" s="354"/>
      <c r="H14" s="354"/>
      <c r="I14" s="354"/>
      <c r="J14" s="354"/>
      <c r="K14" s="357"/>
      <c r="L14" s="180">
        <f t="shared" si="3"/>
      </c>
      <c r="M14" s="241">
        <f t="shared" si="2"/>
      </c>
      <c r="N14" s="175">
        <f t="shared" si="4"/>
      </c>
      <c r="O14" s="176">
        <f t="shared" si="5"/>
      </c>
      <c r="P14" s="176">
        <f t="shared" si="6"/>
      </c>
      <c r="Q14" s="176">
        <f t="shared" si="7"/>
      </c>
      <c r="R14" s="176">
        <f t="shared" si="8"/>
      </c>
      <c r="S14" s="176">
        <f t="shared" si="9"/>
      </c>
      <c r="T14" s="176">
        <f t="shared" si="10"/>
      </c>
      <c r="U14" s="177"/>
      <c r="V14" s="158"/>
    </row>
    <row r="15" spans="1:22" ht="22.5" customHeight="1">
      <c r="A15" s="178">
        <v>9</v>
      </c>
      <c r="B15" s="220">
        <f>IF('toets 1'!B15&lt;&gt;"",'toets 1'!B15,"")</f>
      </c>
      <c r="C15" s="242">
        <f t="shared" si="1"/>
      </c>
      <c r="D15" s="216"/>
      <c r="E15" s="354"/>
      <c r="F15" s="354"/>
      <c r="G15" s="354"/>
      <c r="H15" s="354"/>
      <c r="I15" s="354"/>
      <c r="J15" s="354"/>
      <c r="K15" s="357"/>
      <c r="L15" s="180">
        <f t="shared" si="3"/>
      </c>
      <c r="M15" s="241">
        <f t="shared" si="2"/>
      </c>
      <c r="N15" s="175">
        <f t="shared" si="4"/>
      </c>
      <c r="O15" s="176">
        <f t="shared" si="5"/>
      </c>
      <c r="P15" s="176">
        <f t="shared" si="6"/>
      </c>
      <c r="Q15" s="176">
        <f t="shared" si="7"/>
      </c>
      <c r="R15" s="176">
        <f t="shared" si="8"/>
      </c>
      <c r="S15" s="176">
        <f t="shared" si="9"/>
      </c>
      <c r="T15" s="176">
        <f t="shared" si="10"/>
      </c>
      <c r="U15" s="177"/>
      <c r="V15" s="158"/>
    </row>
    <row r="16" spans="1:22" ht="22.5" customHeight="1">
      <c r="A16" s="178">
        <v>10</v>
      </c>
      <c r="B16" s="220">
        <f>IF('toets 1'!B16&lt;&gt;"",'toets 1'!B16,"")</f>
      </c>
      <c r="C16" s="242">
        <f t="shared" si="1"/>
      </c>
      <c r="D16" s="216"/>
      <c r="E16" s="354"/>
      <c r="F16" s="354"/>
      <c r="G16" s="354"/>
      <c r="H16" s="354"/>
      <c r="I16" s="354"/>
      <c r="J16" s="354"/>
      <c r="K16" s="357"/>
      <c r="L16" s="180">
        <f t="shared" si="3"/>
      </c>
      <c r="M16" s="241">
        <f t="shared" si="2"/>
      </c>
      <c r="N16" s="175">
        <f t="shared" si="4"/>
      </c>
      <c r="O16" s="176">
        <f t="shared" si="5"/>
      </c>
      <c r="P16" s="176">
        <f t="shared" si="6"/>
      </c>
      <c r="Q16" s="176">
        <f t="shared" si="7"/>
      </c>
      <c r="R16" s="176">
        <f t="shared" si="8"/>
      </c>
      <c r="S16" s="176">
        <f t="shared" si="9"/>
      </c>
      <c r="T16" s="176">
        <f t="shared" si="10"/>
      </c>
      <c r="U16" s="177"/>
      <c r="V16" s="158"/>
    </row>
    <row r="17" spans="1:22" ht="22.5" customHeight="1">
      <c r="A17" s="178">
        <v>11</v>
      </c>
      <c r="B17" s="220">
        <f>IF('toets 1'!B17&lt;&gt;"",'toets 1'!B17,"")</f>
      </c>
      <c r="C17" s="242">
        <f t="shared" si="1"/>
      </c>
      <c r="D17" s="216"/>
      <c r="E17" s="354"/>
      <c r="F17" s="354"/>
      <c r="G17" s="354"/>
      <c r="H17" s="354"/>
      <c r="I17" s="354"/>
      <c r="J17" s="354"/>
      <c r="K17" s="357"/>
      <c r="L17" s="180">
        <f t="shared" si="3"/>
      </c>
      <c r="M17" s="241">
        <f t="shared" si="2"/>
      </c>
      <c r="N17" s="175">
        <f t="shared" si="4"/>
      </c>
      <c r="O17" s="176">
        <f t="shared" si="5"/>
      </c>
      <c r="P17" s="176">
        <f t="shared" si="6"/>
      </c>
      <c r="Q17" s="176">
        <f t="shared" si="7"/>
      </c>
      <c r="R17" s="176">
        <f t="shared" si="8"/>
      </c>
      <c r="S17" s="176">
        <f t="shared" si="9"/>
      </c>
      <c r="T17" s="176">
        <f t="shared" si="10"/>
      </c>
      <c r="U17" s="177"/>
      <c r="V17" s="158"/>
    </row>
    <row r="18" spans="1:22" ht="22.5" customHeight="1">
      <c r="A18" s="178">
        <v>12</v>
      </c>
      <c r="B18" s="220">
        <f>IF('toets 1'!B18&lt;&gt;"",'toets 1'!B18,"")</f>
      </c>
      <c r="C18" s="242">
        <f t="shared" si="1"/>
      </c>
      <c r="D18" s="216"/>
      <c r="E18" s="354"/>
      <c r="F18" s="354"/>
      <c r="G18" s="354"/>
      <c r="H18" s="354"/>
      <c r="I18" s="354"/>
      <c r="J18" s="354"/>
      <c r="K18" s="357"/>
      <c r="L18" s="180">
        <f t="shared" si="3"/>
      </c>
      <c r="M18" s="241">
        <f t="shared" si="2"/>
      </c>
      <c r="N18" s="175">
        <f t="shared" si="4"/>
      </c>
      <c r="O18" s="176">
        <f t="shared" si="5"/>
      </c>
      <c r="P18" s="176">
        <f t="shared" si="6"/>
      </c>
      <c r="Q18" s="176">
        <f t="shared" si="7"/>
      </c>
      <c r="R18" s="176">
        <f t="shared" si="8"/>
      </c>
      <c r="S18" s="176">
        <f t="shared" si="9"/>
      </c>
      <c r="T18" s="176">
        <f t="shared" si="10"/>
      </c>
      <c r="U18" s="177"/>
      <c r="V18" s="158"/>
    </row>
    <row r="19" spans="1:22" ht="22.5" customHeight="1">
      <c r="A19" s="178">
        <v>13</v>
      </c>
      <c r="B19" s="220">
        <f>IF('toets 1'!B19&lt;&gt;"",'toets 1'!B19,"")</f>
      </c>
      <c r="C19" s="242">
        <f t="shared" si="1"/>
      </c>
      <c r="D19" s="216"/>
      <c r="E19" s="354"/>
      <c r="F19" s="354"/>
      <c r="G19" s="354"/>
      <c r="H19" s="354"/>
      <c r="I19" s="354"/>
      <c r="J19" s="354"/>
      <c r="K19" s="357"/>
      <c r="L19" s="180">
        <f t="shared" si="3"/>
      </c>
      <c r="M19" s="241">
        <f t="shared" si="2"/>
      </c>
      <c r="N19" s="175">
        <f t="shared" si="4"/>
      </c>
      <c r="O19" s="176">
        <f t="shared" si="5"/>
      </c>
      <c r="P19" s="176">
        <f t="shared" si="6"/>
      </c>
      <c r="Q19" s="176">
        <f t="shared" si="7"/>
      </c>
      <c r="R19" s="176">
        <f t="shared" si="8"/>
      </c>
      <c r="S19" s="176">
        <f t="shared" si="9"/>
      </c>
      <c r="T19" s="176">
        <f t="shared" si="10"/>
      </c>
      <c r="U19" s="177"/>
      <c r="V19" s="158"/>
    </row>
    <row r="20" spans="1:22" ht="22.5" customHeight="1">
      <c r="A20" s="178">
        <v>14</v>
      </c>
      <c r="B20" s="220">
        <f>IF('toets 1'!B20&lt;&gt;"",'toets 1'!B20,"")</f>
      </c>
      <c r="C20" s="242">
        <f t="shared" si="1"/>
      </c>
      <c r="D20" s="216"/>
      <c r="E20" s="354"/>
      <c r="F20" s="354"/>
      <c r="G20" s="354"/>
      <c r="H20" s="354"/>
      <c r="I20" s="354"/>
      <c r="J20" s="354"/>
      <c r="K20" s="357"/>
      <c r="L20" s="180">
        <f t="shared" si="3"/>
      </c>
      <c r="M20" s="241">
        <f t="shared" si="2"/>
      </c>
      <c r="N20" s="175">
        <f t="shared" si="4"/>
      </c>
      <c r="O20" s="176">
        <f t="shared" si="5"/>
      </c>
      <c r="P20" s="176">
        <f t="shared" si="6"/>
      </c>
      <c r="Q20" s="176">
        <f t="shared" si="7"/>
      </c>
      <c r="R20" s="176">
        <f t="shared" si="8"/>
      </c>
      <c r="S20" s="176">
        <f t="shared" si="9"/>
      </c>
      <c r="T20" s="176">
        <f t="shared" si="10"/>
      </c>
      <c r="U20" s="177"/>
      <c r="V20" s="158"/>
    </row>
    <row r="21" spans="1:22" ht="22.5" customHeight="1">
      <c r="A21" s="178">
        <v>15</v>
      </c>
      <c r="B21" s="220">
        <f>IF('toets 1'!B21&lt;&gt;"",'toets 1'!B21,"")</f>
      </c>
      <c r="C21" s="242">
        <f t="shared" si="1"/>
      </c>
      <c r="D21" s="216"/>
      <c r="E21" s="354"/>
      <c r="F21" s="354"/>
      <c r="G21" s="354"/>
      <c r="H21" s="354"/>
      <c r="I21" s="354"/>
      <c r="J21" s="354"/>
      <c r="K21" s="357"/>
      <c r="L21" s="180">
        <f t="shared" si="3"/>
      </c>
      <c r="M21" s="241">
        <f t="shared" si="2"/>
      </c>
      <c r="N21" s="175">
        <f t="shared" si="4"/>
      </c>
      <c r="O21" s="176">
        <f t="shared" si="5"/>
      </c>
      <c r="P21" s="176">
        <f t="shared" si="6"/>
      </c>
      <c r="Q21" s="176">
        <f t="shared" si="7"/>
      </c>
      <c r="R21" s="176">
        <f t="shared" si="8"/>
      </c>
      <c r="S21" s="176">
        <f t="shared" si="9"/>
      </c>
      <c r="T21" s="176">
        <f t="shared" si="10"/>
      </c>
      <c r="U21" s="177"/>
      <c r="V21" s="158"/>
    </row>
    <row r="22" spans="1:22" ht="22.5" customHeight="1">
      <c r="A22" s="178">
        <v>16</v>
      </c>
      <c r="B22" s="220">
        <f>IF('toets 1'!B22&lt;&gt;"",'toets 1'!B22,"")</f>
      </c>
      <c r="C22" s="242">
        <f t="shared" si="1"/>
      </c>
      <c r="D22" s="216"/>
      <c r="E22" s="354"/>
      <c r="F22" s="354"/>
      <c r="G22" s="354"/>
      <c r="H22" s="354"/>
      <c r="I22" s="354"/>
      <c r="J22" s="354"/>
      <c r="K22" s="357"/>
      <c r="L22" s="180">
        <f t="shared" si="3"/>
      </c>
      <c r="M22" s="241">
        <f t="shared" si="2"/>
      </c>
      <c r="N22" s="175">
        <f t="shared" si="4"/>
      </c>
      <c r="O22" s="176">
        <f t="shared" si="5"/>
      </c>
      <c r="P22" s="176">
        <f t="shared" si="6"/>
      </c>
      <c r="Q22" s="176">
        <f t="shared" si="7"/>
      </c>
      <c r="R22" s="176">
        <f t="shared" si="8"/>
      </c>
      <c r="S22" s="176">
        <f t="shared" si="9"/>
      </c>
      <c r="T22" s="176">
        <f t="shared" si="10"/>
      </c>
      <c r="U22" s="177"/>
      <c r="V22" s="158"/>
    </row>
    <row r="23" spans="1:22" ht="22.5" customHeight="1">
      <c r="A23" s="178">
        <v>17</v>
      </c>
      <c r="B23" s="220">
        <f>IF('toets 1'!B23&lt;&gt;"",'toets 1'!B23,"")</f>
      </c>
      <c r="C23" s="242">
        <f t="shared" si="1"/>
      </c>
      <c r="D23" s="216"/>
      <c r="E23" s="354"/>
      <c r="F23" s="354"/>
      <c r="G23" s="354"/>
      <c r="H23" s="354"/>
      <c r="I23" s="354"/>
      <c r="J23" s="354"/>
      <c r="K23" s="357"/>
      <c r="L23" s="180">
        <f t="shared" si="3"/>
      </c>
      <c r="M23" s="241">
        <f t="shared" si="2"/>
      </c>
      <c r="N23" s="175">
        <f t="shared" si="4"/>
      </c>
      <c r="O23" s="176">
        <f t="shared" si="5"/>
      </c>
      <c r="P23" s="176">
        <f t="shared" si="6"/>
      </c>
      <c r="Q23" s="176">
        <f t="shared" si="7"/>
      </c>
      <c r="R23" s="176">
        <f t="shared" si="8"/>
      </c>
      <c r="S23" s="176">
        <f t="shared" si="9"/>
      </c>
      <c r="T23" s="176">
        <f t="shared" si="10"/>
      </c>
      <c r="U23" s="177"/>
      <c r="V23" s="158"/>
    </row>
    <row r="24" spans="1:22" ht="22.5" customHeight="1">
      <c r="A24" s="178">
        <v>18</v>
      </c>
      <c r="B24" s="220">
        <f>IF('toets 1'!B24&lt;&gt;"",'toets 1'!B24,"")</f>
      </c>
      <c r="C24" s="242">
        <f t="shared" si="1"/>
      </c>
      <c r="D24" s="216"/>
      <c r="E24" s="354"/>
      <c r="F24" s="354"/>
      <c r="G24" s="354"/>
      <c r="H24" s="354"/>
      <c r="I24" s="354"/>
      <c r="J24" s="354"/>
      <c r="K24" s="357"/>
      <c r="L24" s="180">
        <f t="shared" si="3"/>
      </c>
      <c r="M24" s="241">
        <f t="shared" si="2"/>
      </c>
      <c r="N24" s="175">
        <f t="shared" si="4"/>
      </c>
      <c r="O24" s="176">
        <f t="shared" si="5"/>
      </c>
      <c r="P24" s="176">
        <f t="shared" si="6"/>
      </c>
      <c r="Q24" s="176">
        <f t="shared" si="7"/>
      </c>
      <c r="R24" s="176">
        <f t="shared" si="8"/>
      </c>
      <c r="S24" s="176">
        <f t="shared" si="9"/>
      </c>
      <c r="T24" s="176">
        <f t="shared" si="10"/>
      </c>
      <c r="U24" s="177"/>
      <c r="V24" s="158"/>
    </row>
    <row r="25" spans="1:22" ht="22.5" customHeight="1">
      <c r="A25" s="178">
        <v>19</v>
      </c>
      <c r="B25" s="220">
        <f>IF('toets 1'!B25&lt;&gt;"",'toets 1'!B25,"")</f>
      </c>
      <c r="C25" s="242">
        <f t="shared" si="1"/>
      </c>
      <c r="D25" s="216"/>
      <c r="E25" s="354"/>
      <c r="F25" s="354"/>
      <c r="G25" s="354"/>
      <c r="H25" s="354"/>
      <c r="I25" s="354"/>
      <c r="J25" s="354"/>
      <c r="K25" s="357"/>
      <c r="L25" s="180">
        <f t="shared" si="3"/>
      </c>
      <c r="M25" s="241">
        <f t="shared" si="2"/>
      </c>
      <c r="N25" s="175">
        <f t="shared" si="4"/>
      </c>
      <c r="O25" s="176">
        <f t="shared" si="5"/>
      </c>
      <c r="P25" s="176">
        <f t="shared" si="6"/>
      </c>
      <c r="Q25" s="176">
        <f t="shared" si="7"/>
      </c>
      <c r="R25" s="176">
        <f t="shared" si="8"/>
      </c>
      <c r="S25" s="176">
        <f t="shared" si="9"/>
      </c>
      <c r="T25" s="176">
        <f t="shared" si="10"/>
      </c>
      <c r="U25" s="177"/>
      <c r="V25" s="158"/>
    </row>
    <row r="26" spans="1:22" ht="22.5" customHeight="1">
      <c r="A26" s="178">
        <v>20</v>
      </c>
      <c r="B26" s="220">
        <f>IF('toets 1'!B26&lt;&gt;"",'toets 1'!B26,"")</f>
      </c>
      <c r="C26" s="242">
        <f t="shared" si="1"/>
      </c>
      <c r="D26" s="216"/>
      <c r="E26" s="354"/>
      <c r="F26" s="354"/>
      <c r="G26" s="354"/>
      <c r="H26" s="354"/>
      <c r="I26" s="354"/>
      <c r="J26" s="354"/>
      <c r="K26" s="357"/>
      <c r="L26" s="180">
        <f t="shared" si="3"/>
      </c>
      <c r="M26" s="241">
        <f t="shared" si="2"/>
      </c>
      <c r="N26" s="175">
        <f t="shared" si="4"/>
      </c>
      <c r="O26" s="176">
        <f t="shared" si="5"/>
      </c>
      <c r="P26" s="176">
        <f t="shared" si="6"/>
      </c>
      <c r="Q26" s="176">
        <f t="shared" si="7"/>
      </c>
      <c r="R26" s="176">
        <f t="shared" si="8"/>
      </c>
      <c r="S26" s="176">
        <f t="shared" si="9"/>
      </c>
      <c r="T26" s="176">
        <f t="shared" si="10"/>
      </c>
      <c r="U26" s="177"/>
      <c r="V26" s="158"/>
    </row>
    <row r="27" spans="1:22" ht="22.5" customHeight="1">
      <c r="A27" s="178">
        <v>21</v>
      </c>
      <c r="B27" s="220">
        <f>IF('toets 1'!B27&lt;&gt;"",'toets 1'!B27,"")</f>
      </c>
      <c r="C27" s="242">
        <f t="shared" si="1"/>
      </c>
      <c r="D27" s="216"/>
      <c r="E27" s="354"/>
      <c r="F27" s="354"/>
      <c r="G27" s="354"/>
      <c r="H27" s="354"/>
      <c r="I27" s="354"/>
      <c r="J27" s="354"/>
      <c r="K27" s="357"/>
      <c r="L27" s="180">
        <f t="shared" si="3"/>
      </c>
      <c r="M27" s="241">
        <f t="shared" si="2"/>
      </c>
      <c r="N27" s="175">
        <f t="shared" si="4"/>
      </c>
      <c r="O27" s="176">
        <f t="shared" si="5"/>
      </c>
      <c r="P27" s="176">
        <f t="shared" si="6"/>
      </c>
      <c r="Q27" s="176">
        <f t="shared" si="7"/>
      </c>
      <c r="R27" s="176">
        <f t="shared" si="8"/>
      </c>
      <c r="S27" s="176">
        <f t="shared" si="9"/>
      </c>
      <c r="T27" s="176">
        <f t="shared" si="10"/>
      </c>
      <c r="U27" s="177"/>
      <c r="V27" s="158"/>
    </row>
    <row r="28" spans="1:22" ht="22.5" customHeight="1">
      <c r="A28" s="178">
        <v>22</v>
      </c>
      <c r="B28" s="220">
        <f>IF('toets 1'!B28&lt;&gt;"",'toets 1'!B28,"")</f>
      </c>
      <c r="C28" s="242">
        <f t="shared" si="1"/>
      </c>
      <c r="D28" s="216"/>
      <c r="E28" s="354"/>
      <c r="F28" s="354"/>
      <c r="G28" s="354"/>
      <c r="H28" s="354"/>
      <c r="I28" s="354"/>
      <c r="J28" s="354"/>
      <c r="K28" s="357"/>
      <c r="L28" s="180">
        <f t="shared" si="3"/>
      </c>
      <c r="M28" s="241">
        <f t="shared" si="2"/>
      </c>
      <c r="N28" s="175">
        <f t="shared" si="4"/>
      </c>
      <c r="O28" s="176">
        <f t="shared" si="5"/>
      </c>
      <c r="P28" s="176">
        <f t="shared" si="6"/>
      </c>
      <c r="Q28" s="176">
        <f t="shared" si="7"/>
      </c>
      <c r="R28" s="176">
        <f t="shared" si="8"/>
      </c>
      <c r="S28" s="176">
        <f t="shared" si="9"/>
      </c>
      <c r="T28" s="176">
        <f t="shared" si="10"/>
      </c>
      <c r="U28" s="177"/>
      <c r="V28" s="158"/>
    </row>
    <row r="29" spans="1:22" ht="22.5" customHeight="1">
      <c r="A29" s="178">
        <v>23</v>
      </c>
      <c r="B29" s="220">
        <f>IF('toets 1'!B29&lt;&gt;"",'toets 1'!B29,"")</f>
      </c>
      <c r="C29" s="242">
        <f t="shared" si="1"/>
      </c>
      <c r="D29" s="216"/>
      <c r="E29" s="354"/>
      <c r="F29" s="354"/>
      <c r="G29" s="354"/>
      <c r="H29" s="354"/>
      <c r="I29" s="354"/>
      <c r="J29" s="354"/>
      <c r="K29" s="357"/>
      <c r="L29" s="180">
        <f t="shared" si="3"/>
      </c>
      <c r="M29" s="241">
        <f t="shared" si="2"/>
      </c>
      <c r="N29" s="175">
        <f t="shared" si="4"/>
      </c>
      <c r="O29" s="176">
        <f t="shared" si="5"/>
      </c>
      <c r="P29" s="176">
        <f t="shared" si="6"/>
      </c>
      <c r="Q29" s="176">
        <f t="shared" si="7"/>
      </c>
      <c r="R29" s="176">
        <f t="shared" si="8"/>
      </c>
      <c r="S29" s="176">
        <f t="shared" si="9"/>
      </c>
      <c r="T29" s="176">
        <f t="shared" si="10"/>
      </c>
      <c r="U29" s="177"/>
      <c r="V29" s="158"/>
    </row>
    <row r="30" spans="1:22" ht="22.5" customHeight="1">
      <c r="A30" s="178">
        <v>24</v>
      </c>
      <c r="B30" s="220">
        <f>IF('toets 1'!B30&lt;&gt;"",'toets 1'!B30,"")</f>
      </c>
      <c r="C30" s="242">
        <f t="shared" si="1"/>
      </c>
      <c r="D30" s="216"/>
      <c r="E30" s="354"/>
      <c r="F30" s="354"/>
      <c r="G30" s="354"/>
      <c r="H30" s="354"/>
      <c r="I30" s="354"/>
      <c r="J30" s="354"/>
      <c r="K30" s="357"/>
      <c r="L30" s="180">
        <f t="shared" si="3"/>
      </c>
      <c r="M30" s="241">
        <f t="shared" si="2"/>
      </c>
      <c r="N30" s="175">
        <f t="shared" si="4"/>
      </c>
      <c r="O30" s="176">
        <f t="shared" si="5"/>
      </c>
      <c r="P30" s="176">
        <f t="shared" si="6"/>
      </c>
      <c r="Q30" s="176">
        <f t="shared" si="7"/>
      </c>
      <c r="R30" s="176">
        <f t="shared" si="8"/>
      </c>
      <c r="S30" s="176">
        <f t="shared" si="9"/>
      </c>
      <c r="T30" s="176">
        <f t="shared" si="10"/>
      </c>
      <c r="U30" s="177"/>
      <c r="V30" s="158"/>
    </row>
    <row r="31" spans="1:22" ht="22.5" customHeight="1">
      <c r="A31" s="178">
        <v>25</v>
      </c>
      <c r="B31" s="220">
        <f>IF('toets 1'!B31&lt;&gt;"",'toets 1'!B31,"")</f>
      </c>
      <c r="C31" s="242">
        <f t="shared" si="1"/>
      </c>
      <c r="D31" s="216"/>
      <c r="E31" s="354"/>
      <c r="F31" s="354"/>
      <c r="G31" s="354"/>
      <c r="H31" s="354"/>
      <c r="I31" s="354"/>
      <c r="J31" s="354"/>
      <c r="K31" s="357"/>
      <c r="L31" s="180">
        <f t="shared" si="3"/>
      </c>
      <c r="M31" s="241">
        <f t="shared" si="2"/>
      </c>
      <c r="N31" s="175">
        <f t="shared" si="4"/>
      </c>
      <c r="O31" s="176">
        <f t="shared" si="5"/>
      </c>
      <c r="P31" s="176">
        <f t="shared" si="6"/>
      </c>
      <c r="Q31" s="176">
        <f t="shared" si="7"/>
      </c>
      <c r="R31" s="176">
        <f t="shared" si="8"/>
      </c>
      <c r="S31" s="176">
        <f t="shared" si="9"/>
      </c>
      <c r="T31" s="176">
        <f t="shared" si="10"/>
      </c>
      <c r="U31" s="177"/>
      <c r="V31" s="158"/>
    </row>
    <row r="32" spans="1:22" ht="22.5" customHeight="1">
      <c r="A32" s="178">
        <v>26</v>
      </c>
      <c r="B32" s="220">
        <f>IF('toets 1'!B32&lt;&gt;"",'toets 1'!B32,"")</f>
      </c>
      <c r="C32" s="242">
        <f t="shared" si="1"/>
      </c>
      <c r="D32" s="216"/>
      <c r="E32" s="354"/>
      <c r="F32" s="354"/>
      <c r="G32" s="354"/>
      <c r="H32" s="354"/>
      <c r="I32" s="354"/>
      <c r="J32" s="354"/>
      <c r="K32" s="357"/>
      <c r="L32" s="180">
        <f t="shared" si="3"/>
      </c>
      <c r="M32" s="241">
        <f t="shared" si="2"/>
      </c>
      <c r="N32" s="175">
        <f t="shared" si="4"/>
      </c>
      <c r="O32" s="176">
        <f t="shared" si="5"/>
      </c>
      <c r="P32" s="176">
        <f t="shared" si="6"/>
      </c>
      <c r="Q32" s="176">
        <f t="shared" si="7"/>
      </c>
      <c r="R32" s="176">
        <f t="shared" si="8"/>
      </c>
      <c r="S32" s="176">
        <f t="shared" si="9"/>
      </c>
      <c r="T32" s="176">
        <f t="shared" si="10"/>
      </c>
      <c r="U32" s="177"/>
      <c r="V32" s="158"/>
    </row>
    <row r="33" spans="1:22" ht="22.5" customHeight="1">
      <c r="A33" s="178">
        <v>27</v>
      </c>
      <c r="B33" s="220">
        <f>IF('toets 1'!B33&lt;&gt;"",'toets 1'!B33,"")</f>
      </c>
      <c r="C33" s="242">
        <f t="shared" si="1"/>
      </c>
      <c r="D33" s="216"/>
      <c r="E33" s="354"/>
      <c r="F33" s="354"/>
      <c r="G33" s="354"/>
      <c r="H33" s="354"/>
      <c r="I33" s="354"/>
      <c r="J33" s="354"/>
      <c r="K33" s="357"/>
      <c r="L33" s="243">
        <f t="shared" si="3"/>
      </c>
      <c r="M33" s="241">
        <f t="shared" si="2"/>
      </c>
      <c r="N33" s="175">
        <f t="shared" si="4"/>
      </c>
      <c r="O33" s="176">
        <f t="shared" si="5"/>
      </c>
      <c r="P33" s="176">
        <f t="shared" si="6"/>
      </c>
      <c r="Q33" s="176">
        <f t="shared" si="7"/>
      </c>
      <c r="R33" s="176">
        <f t="shared" si="8"/>
      </c>
      <c r="S33" s="176">
        <f t="shared" si="9"/>
      </c>
      <c r="T33" s="176">
        <f t="shared" si="10"/>
      </c>
      <c r="U33" s="177"/>
      <c r="V33" s="158"/>
    </row>
    <row r="34" spans="1:22" ht="22.5" customHeight="1">
      <c r="A34" s="178">
        <v>28</v>
      </c>
      <c r="B34" s="220">
        <f>IF('toets 1'!B34&lt;&gt;"",'toets 1'!B34,"")</f>
      </c>
      <c r="C34" s="242">
        <f t="shared" si="1"/>
      </c>
      <c r="D34" s="216"/>
      <c r="E34" s="354"/>
      <c r="F34" s="354"/>
      <c r="G34" s="354"/>
      <c r="H34" s="354"/>
      <c r="I34" s="354"/>
      <c r="J34" s="354"/>
      <c r="K34" s="357"/>
      <c r="L34" s="180">
        <f t="shared" si="3"/>
      </c>
      <c r="M34" s="241">
        <f t="shared" si="2"/>
      </c>
      <c r="N34" s="175">
        <f t="shared" si="4"/>
      </c>
      <c r="O34" s="176">
        <f t="shared" si="5"/>
      </c>
      <c r="P34" s="176">
        <f t="shared" si="6"/>
      </c>
      <c r="Q34" s="176">
        <f t="shared" si="7"/>
      </c>
      <c r="R34" s="176">
        <f t="shared" si="8"/>
      </c>
      <c r="S34" s="176">
        <f t="shared" si="9"/>
      </c>
      <c r="T34" s="176">
        <f t="shared" si="10"/>
      </c>
      <c r="U34" s="177"/>
      <c r="V34" s="158"/>
    </row>
    <row r="35" spans="1:22" ht="22.5" customHeight="1">
      <c r="A35" s="178">
        <v>29</v>
      </c>
      <c r="B35" s="220">
        <f>IF('toets 1'!B35&lt;&gt;"",'toets 1'!B35,"")</f>
      </c>
      <c r="C35" s="242">
        <f t="shared" si="1"/>
      </c>
      <c r="D35" s="216"/>
      <c r="E35" s="354"/>
      <c r="F35" s="354"/>
      <c r="G35" s="354"/>
      <c r="H35" s="354"/>
      <c r="I35" s="354"/>
      <c r="J35" s="354"/>
      <c r="K35" s="357"/>
      <c r="L35" s="180">
        <f t="shared" si="3"/>
      </c>
      <c r="M35" s="241">
        <f t="shared" si="2"/>
      </c>
      <c r="N35" s="175">
        <f t="shared" si="4"/>
      </c>
      <c r="O35" s="176">
        <f t="shared" si="5"/>
      </c>
      <c r="P35" s="176">
        <f t="shared" si="6"/>
      </c>
      <c r="Q35" s="176">
        <f t="shared" si="7"/>
      </c>
      <c r="R35" s="176">
        <f t="shared" si="8"/>
      </c>
      <c r="S35" s="176">
        <f t="shared" si="9"/>
      </c>
      <c r="T35" s="176">
        <f t="shared" si="10"/>
      </c>
      <c r="U35" s="177"/>
      <c r="V35" s="158"/>
    </row>
    <row r="36" spans="1:22" ht="22.5" customHeight="1">
      <c r="A36" s="178">
        <v>30</v>
      </c>
      <c r="B36" s="220">
        <f>IF('toets 1'!B36&lt;&gt;"",'toets 1'!B36,"")</f>
      </c>
      <c r="C36" s="242">
        <f t="shared" si="1"/>
      </c>
      <c r="D36" s="216"/>
      <c r="E36" s="354"/>
      <c r="F36" s="354"/>
      <c r="G36" s="354"/>
      <c r="H36" s="354"/>
      <c r="I36" s="354"/>
      <c r="J36" s="354"/>
      <c r="K36" s="357"/>
      <c r="L36" s="180">
        <f t="shared" si="3"/>
      </c>
      <c r="M36" s="241">
        <f t="shared" si="2"/>
      </c>
      <c r="N36" s="175">
        <f t="shared" si="4"/>
      </c>
      <c r="O36" s="176">
        <f t="shared" si="5"/>
      </c>
      <c r="P36" s="176">
        <f t="shared" si="6"/>
      </c>
      <c r="Q36" s="176">
        <f t="shared" si="7"/>
      </c>
      <c r="R36" s="176">
        <f t="shared" si="8"/>
      </c>
      <c r="S36" s="176">
        <f t="shared" si="9"/>
      </c>
      <c r="T36" s="176">
        <f t="shared" si="10"/>
      </c>
      <c r="U36" s="177"/>
      <c r="V36" s="158"/>
    </row>
    <row r="37" spans="1:22" ht="22.5" customHeight="1">
      <c r="A37" s="178">
        <v>31</v>
      </c>
      <c r="B37" s="220">
        <f>IF('toets 1'!B37&lt;&gt;"",'toets 1'!B37,"")</f>
      </c>
      <c r="C37" s="242">
        <f t="shared" si="1"/>
      </c>
      <c r="D37" s="216"/>
      <c r="E37" s="354"/>
      <c r="F37" s="354"/>
      <c r="G37" s="354"/>
      <c r="H37" s="354"/>
      <c r="I37" s="354"/>
      <c r="J37" s="354"/>
      <c r="K37" s="357"/>
      <c r="L37" s="180">
        <f t="shared" si="3"/>
      </c>
      <c r="M37" s="241">
        <f t="shared" si="2"/>
      </c>
      <c r="N37" s="175">
        <f t="shared" si="4"/>
      </c>
      <c r="O37" s="176">
        <f t="shared" si="5"/>
      </c>
      <c r="P37" s="176">
        <f t="shared" si="6"/>
      </c>
      <c r="Q37" s="176">
        <f t="shared" si="7"/>
      </c>
      <c r="R37" s="176">
        <f t="shared" si="8"/>
      </c>
      <c r="S37" s="176">
        <f t="shared" si="9"/>
      </c>
      <c r="T37" s="176">
        <f t="shared" si="10"/>
      </c>
      <c r="U37" s="177"/>
      <c r="V37" s="158"/>
    </row>
    <row r="38" spans="1:22" ht="22.5" customHeight="1">
      <c r="A38" s="178">
        <v>32</v>
      </c>
      <c r="B38" s="220">
        <f>IF('toets 1'!B38&lt;&gt;"",'toets 1'!B38,"")</f>
      </c>
      <c r="C38" s="242">
        <f t="shared" si="1"/>
      </c>
      <c r="D38" s="216"/>
      <c r="E38" s="354"/>
      <c r="F38" s="354"/>
      <c r="G38" s="354"/>
      <c r="H38" s="354"/>
      <c r="I38" s="354"/>
      <c r="J38" s="354"/>
      <c r="K38" s="357"/>
      <c r="L38" s="180">
        <f t="shared" si="3"/>
      </c>
      <c r="M38" s="241">
        <f t="shared" si="2"/>
      </c>
      <c r="N38" s="175">
        <f t="shared" si="4"/>
      </c>
      <c r="O38" s="176">
        <f t="shared" si="5"/>
      </c>
      <c r="P38" s="176">
        <f t="shared" si="6"/>
      </c>
      <c r="Q38" s="176">
        <f t="shared" si="7"/>
      </c>
      <c r="R38" s="176">
        <f t="shared" si="8"/>
      </c>
      <c r="S38" s="176">
        <f t="shared" si="9"/>
      </c>
      <c r="T38" s="176">
        <f t="shared" si="10"/>
      </c>
      <c r="U38" s="177"/>
      <c r="V38" s="158"/>
    </row>
    <row r="39" spans="1:22" ht="22.5" customHeight="1">
      <c r="A39" s="178">
        <v>33</v>
      </c>
      <c r="B39" s="220">
        <f>IF('toets 1'!B39&lt;&gt;"",'toets 1'!B39,"")</f>
      </c>
      <c r="C39" s="242">
        <f t="shared" si="1"/>
      </c>
      <c r="D39" s="216"/>
      <c r="E39" s="354"/>
      <c r="F39" s="354"/>
      <c r="G39" s="354"/>
      <c r="H39" s="354"/>
      <c r="I39" s="354"/>
      <c r="J39" s="354"/>
      <c r="K39" s="357"/>
      <c r="L39" s="180">
        <f t="shared" si="3"/>
      </c>
      <c r="M39" s="241">
        <f t="shared" si="2"/>
      </c>
      <c r="N39" s="175">
        <f t="shared" si="4"/>
      </c>
      <c r="O39" s="176">
        <f t="shared" si="5"/>
      </c>
      <c r="P39" s="176">
        <f t="shared" si="6"/>
      </c>
      <c r="Q39" s="176">
        <f t="shared" si="7"/>
      </c>
      <c r="R39" s="176">
        <f t="shared" si="8"/>
      </c>
      <c r="S39" s="176">
        <f t="shared" si="9"/>
      </c>
      <c r="T39" s="176">
        <f t="shared" si="10"/>
      </c>
      <c r="U39" s="177"/>
      <c r="V39" s="158"/>
    </row>
    <row r="40" spans="1:22" ht="22.5" customHeight="1">
      <c r="A40" s="178">
        <v>34</v>
      </c>
      <c r="B40" s="220">
        <f>IF('toets 1'!B40&lt;&gt;"",'toets 1'!B40,"")</f>
      </c>
      <c r="C40" s="242">
        <f t="shared" si="1"/>
      </c>
      <c r="D40" s="216"/>
      <c r="E40" s="354"/>
      <c r="F40" s="354"/>
      <c r="G40" s="354"/>
      <c r="H40" s="354"/>
      <c r="I40" s="354"/>
      <c r="J40" s="354"/>
      <c r="K40" s="357"/>
      <c r="L40" s="180">
        <f t="shared" si="3"/>
      </c>
      <c r="M40" s="241">
        <f t="shared" si="2"/>
      </c>
      <c r="N40" s="175">
        <f t="shared" si="4"/>
      </c>
      <c r="O40" s="176">
        <f t="shared" si="5"/>
      </c>
      <c r="P40" s="176">
        <f t="shared" si="6"/>
      </c>
      <c r="Q40" s="176">
        <f t="shared" si="7"/>
      </c>
      <c r="R40" s="176">
        <f t="shared" si="8"/>
      </c>
      <c r="S40" s="176">
        <f t="shared" si="9"/>
      </c>
      <c r="T40" s="176">
        <f t="shared" si="10"/>
      </c>
      <c r="U40" s="177"/>
      <c r="V40" s="158"/>
    </row>
    <row r="41" spans="1:22" ht="22.5" customHeight="1" thickBot="1">
      <c r="A41" s="183">
        <v>35</v>
      </c>
      <c r="B41" s="221">
        <f>IF('toets 1'!B41&lt;&gt;"",'toets 1'!B41,"")</f>
      </c>
      <c r="C41" s="244">
        <f t="shared" si="1"/>
      </c>
      <c r="D41" s="218"/>
      <c r="E41" s="355"/>
      <c r="F41" s="355"/>
      <c r="G41" s="355"/>
      <c r="H41" s="355"/>
      <c r="I41" s="355"/>
      <c r="J41" s="355"/>
      <c r="K41" s="358"/>
      <c r="L41" s="245">
        <f t="shared" si="3"/>
      </c>
      <c r="M41" s="246">
        <f t="shared" si="2"/>
      </c>
      <c r="N41" s="247">
        <f t="shared" si="4"/>
      </c>
      <c r="O41" s="248">
        <f t="shared" si="5"/>
      </c>
      <c r="P41" s="248">
        <f t="shared" si="6"/>
      </c>
      <c r="Q41" s="248">
        <f t="shared" si="7"/>
      </c>
      <c r="R41" s="248">
        <f t="shared" si="8"/>
      </c>
      <c r="S41" s="248">
        <f t="shared" si="9"/>
      </c>
      <c r="T41" s="248">
        <f t="shared" si="10"/>
      </c>
      <c r="U41" s="249"/>
      <c r="V41" s="158"/>
    </row>
    <row r="42" spans="1:22" ht="22.5" customHeight="1" thickBot="1">
      <c r="A42" s="190"/>
      <c r="B42" s="191" t="s">
        <v>3</v>
      </c>
      <c r="C42" s="250">
        <f>IF(COUNTBLANK(C7:C41)&gt;34,"",AVERAGE(C7:C41))</f>
      </c>
      <c r="D42" s="251">
        <f aca="true" t="shared" si="11" ref="D42:J42">IF(COUNTBLANK(D7:D41)&gt;34,"",AVERAGE(D7:D41))</f>
      </c>
      <c r="E42" s="251">
        <f t="shared" si="11"/>
      </c>
      <c r="F42" s="251">
        <f t="shared" si="11"/>
      </c>
      <c r="G42" s="251">
        <f t="shared" si="11"/>
      </c>
      <c r="H42" s="251">
        <f t="shared" si="11"/>
      </c>
      <c r="I42" s="251">
        <f t="shared" si="11"/>
      </c>
      <c r="J42" s="251">
        <f t="shared" si="11"/>
      </c>
      <c r="K42" s="252"/>
      <c r="L42" s="253"/>
      <c r="M42" s="254">
        <f aca="true" t="shared" si="12" ref="M42:T42">IF(COUNTBLANK(M7:M41)&gt;34,"",AVERAGE(M7:M41))</f>
      </c>
      <c r="N42" s="255">
        <f t="shared" si="12"/>
      </c>
      <c r="O42" s="256">
        <f t="shared" si="12"/>
      </c>
      <c r="P42" s="256">
        <f t="shared" si="12"/>
      </c>
      <c r="Q42" s="256">
        <f t="shared" si="12"/>
      </c>
      <c r="R42" s="256">
        <f t="shared" si="12"/>
      </c>
      <c r="S42" s="256">
        <f t="shared" si="12"/>
      </c>
      <c r="T42" s="256">
        <f t="shared" si="12"/>
      </c>
      <c r="U42" s="257"/>
      <c r="V42" s="158"/>
    </row>
    <row r="43" spans="1:22" ht="22.5" customHeight="1" thickBot="1">
      <c r="A43" s="200">
        <f>COUNTBLANK(C$7:C$41)</f>
        <v>35</v>
      </c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167" t="s">
        <v>9</v>
      </c>
      <c r="M43" s="261" t="s">
        <v>2</v>
      </c>
      <c r="N43" s="262"/>
      <c r="O43" s="262"/>
      <c r="P43" s="262"/>
      <c r="Q43" s="262"/>
      <c r="R43" s="262"/>
      <c r="S43" s="262"/>
      <c r="T43" s="262"/>
      <c r="U43" s="262"/>
      <c r="V43" s="203"/>
    </row>
    <row r="44" spans="1:22" ht="11.25">
      <c r="A44" s="205"/>
      <c r="B44" s="160"/>
      <c r="C44" s="206"/>
      <c r="D44" s="160"/>
      <c r="E44" s="160"/>
      <c r="F44" s="160"/>
      <c r="G44" s="160"/>
      <c r="H44" s="160"/>
      <c r="I44" s="160"/>
      <c r="J44" s="160"/>
      <c r="K44" s="160"/>
      <c r="L44" s="207"/>
      <c r="M44" s="263"/>
      <c r="N44" s="264"/>
      <c r="O44" s="264"/>
      <c r="P44" s="264"/>
      <c r="Q44" s="264"/>
      <c r="R44" s="264"/>
      <c r="S44" s="264"/>
      <c r="T44" s="264"/>
      <c r="U44" s="264"/>
      <c r="V44" s="159"/>
    </row>
    <row r="45" spans="1:22" ht="11.25">
      <c r="A45" s="205"/>
      <c r="B45" s="160"/>
      <c r="C45" s="206"/>
      <c r="D45" s="160"/>
      <c r="E45" s="160"/>
      <c r="F45" s="160"/>
      <c r="G45" s="160"/>
      <c r="H45" s="160"/>
      <c r="I45" s="160"/>
      <c r="J45" s="160"/>
      <c r="K45" s="160"/>
      <c r="L45" s="207"/>
      <c r="M45" s="263"/>
      <c r="N45" s="264"/>
      <c r="O45" s="264"/>
      <c r="P45" s="264"/>
      <c r="Q45" s="264"/>
      <c r="R45" s="264"/>
      <c r="S45" s="264"/>
      <c r="T45" s="264"/>
      <c r="U45" s="264"/>
      <c r="V45" s="159"/>
    </row>
  </sheetData>
  <sheetProtection sheet="1" objects="1" scenarios="1"/>
  <mergeCells count="12">
    <mergeCell ref="A5:C5"/>
    <mergeCell ref="N5:U5"/>
    <mergeCell ref="A3:C3"/>
    <mergeCell ref="D3:K3"/>
    <mergeCell ref="N3:U3"/>
    <mergeCell ref="A4:C4"/>
    <mergeCell ref="A1:B1"/>
    <mergeCell ref="N1:U2"/>
    <mergeCell ref="D2:K2"/>
    <mergeCell ref="C1:F1"/>
    <mergeCell ref="G1:H1"/>
    <mergeCell ref="I1:K1"/>
  </mergeCells>
  <conditionalFormatting sqref="M7:M41">
    <cfRule type="cellIs" priority="1" dxfId="0" operator="between" stopIfTrue="1">
      <formula>8</formula>
      <formula>10</formula>
    </cfRule>
    <cfRule type="cellIs" priority="2" dxfId="1" operator="between" stopIfTrue="1">
      <formula>6</formula>
      <formula>7.9</formula>
    </cfRule>
    <cfRule type="cellIs" priority="3" dxfId="2" operator="lessThan" stopIfTrue="1">
      <formula>6</formula>
    </cfRule>
  </conditionalFormatting>
  <conditionalFormatting sqref="D7:K41">
    <cfRule type="cellIs" priority="4" dxfId="3" operator="between" stopIfTrue="1">
      <formula>D$5+1</formula>
      <formula>D$4+1</formula>
    </cfRule>
  </conditionalFormatting>
  <conditionalFormatting sqref="I1">
    <cfRule type="cellIs" priority="5" dxfId="4" operator="equal" stopIfTrue="1">
      <formula>"(klik hier en vul in)"</formula>
    </cfRule>
  </conditionalFormatting>
  <conditionalFormatting sqref="C7:C41">
    <cfRule type="cellIs" priority="6" dxfId="5" operator="notEqual" stopIfTrue="1">
      <formula>SUM(D7:K7)</formula>
    </cfRule>
  </conditionalFormatting>
  <conditionalFormatting sqref="N7:U41">
    <cfRule type="expression" priority="7" dxfId="6" stopIfTrue="1">
      <formula>$C7=""</formula>
    </cfRule>
  </conditionalFormatting>
  <conditionalFormatting sqref="M42">
    <cfRule type="cellIs" priority="8" dxfId="0" operator="between" stopIfTrue="1">
      <formula>8</formula>
      <formula>10</formula>
    </cfRule>
    <cfRule type="cellIs" priority="9" dxfId="1" operator="between" stopIfTrue="1">
      <formula>6</formula>
      <formula>8</formula>
    </cfRule>
    <cfRule type="cellIs" priority="10" dxfId="2" operator="lessThan" stopIfTrue="1">
      <formula>6</formula>
    </cfRule>
  </conditionalFormatting>
  <conditionalFormatting sqref="L7:L41">
    <cfRule type="expression" priority="11" dxfId="7" stopIfTrue="1">
      <formula>C7=""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3" r:id="rId3"/>
  <headerFooter alignWithMargins="0">
    <oddFooter>&amp;L&amp;8© 2008 - Malmberg, Den Bosch&amp;R&amp;8AdT / &amp;D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8">
    <pageSetUpPr fitToPage="1"/>
  </sheetPr>
  <dimension ref="A1:AD37"/>
  <sheetViews>
    <sheetView workbookViewId="0" topLeftCell="A1">
      <selection activeCell="A13" sqref="A13:B13"/>
    </sheetView>
  </sheetViews>
  <sheetFormatPr defaultColWidth="9.00390625" defaultRowHeight="11.25"/>
  <cols>
    <col min="1" max="1" width="3.625" style="14" customWidth="1"/>
    <col min="2" max="2" width="3.625" style="15" customWidth="1"/>
    <col min="3" max="3" width="3.625" style="13" customWidth="1"/>
    <col min="4" max="4" width="3.625" style="12" customWidth="1"/>
    <col min="5" max="5" width="3.625" style="13" customWidth="1"/>
    <col min="6" max="8" width="3.625" style="12" customWidth="1"/>
    <col min="9" max="9" width="3.625" style="14" customWidth="1"/>
    <col min="10" max="10" width="3.625" style="15" customWidth="1"/>
    <col min="11" max="11" width="3.625" style="14" customWidth="1"/>
    <col min="12" max="12" width="3.625" style="15" customWidth="1"/>
    <col min="13" max="13" width="3.625" style="14" customWidth="1"/>
    <col min="14" max="14" width="3.625" style="15" customWidth="1"/>
    <col min="15" max="15" width="3.625" style="14" customWidth="1"/>
    <col min="16" max="16" width="3.625" style="15" customWidth="1"/>
    <col min="17" max="17" width="3.625" style="14" customWidth="1"/>
    <col min="18" max="18" width="3.625" style="15" customWidth="1"/>
    <col min="19" max="20" width="3.625" style="12" customWidth="1"/>
    <col min="21" max="21" width="3.625" style="14" customWidth="1"/>
    <col min="22" max="22" width="3.625" style="15" customWidth="1"/>
    <col min="23" max="24" width="3.625" style="12" customWidth="1"/>
    <col min="25" max="25" width="3.625" style="14" customWidth="1"/>
    <col min="26" max="26" width="3.625" style="15" customWidth="1"/>
    <col min="27" max="29" width="3.625" style="12" customWidth="1"/>
    <col min="30" max="30" width="3.625" style="13" customWidth="1"/>
    <col min="31" max="101" width="3.625" style="12" customWidth="1"/>
    <col min="102" max="16384" width="9.00390625" style="12" customWidth="1"/>
  </cols>
  <sheetData>
    <row r="1" spans="1:30" ht="15" customHeight="1" thickBot="1" thickTop="1">
      <c r="A1" s="413">
        <v>1</v>
      </c>
      <c r="B1" s="411"/>
      <c r="C1" s="406">
        <v>2</v>
      </c>
      <c r="D1" s="410"/>
      <c r="E1" s="408">
        <v>3</v>
      </c>
      <c r="F1" s="409"/>
      <c r="G1" s="406">
        <v>4</v>
      </c>
      <c r="H1" s="410"/>
      <c r="I1" s="408">
        <v>5</v>
      </c>
      <c r="J1" s="409"/>
      <c r="K1" s="406">
        <v>6</v>
      </c>
      <c r="L1" s="410"/>
      <c r="M1" s="408">
        <v>7</v>
      </c>
      <c r="N1" s="411"/>
      <c r="O1" s="406">
        <v>8</v>
      </c>
      <c r="P1" s="410"/>
      <c r="Q1" s="408">
        <v>9</v>
      </c>
      <c r="R1" s="409"/>
      <c r="S1" s="412">
        <v>10</v>
      </c>
      <c r="T1" s="407"/>
      <c r="U1" s="408">
        <v>11</v>
      </c>
      <c r="V1" s="409"/>
      <c r="W1" s="406">
        <v>12</v>
      </c>
      <c r="X1" s="407"/>
      <c r="Y1" s="408">
        <v>13</v>
      </c>
      <c r="Z1" s="409"/>
      <c r="AA1" s="17"/>
      <c r="AD1" s="12"/>
    </row>
    <row r="2" spans="1:27" ht="15" customHeight="1" thickTop="1">
      <c r="A2" s="51">
        <v>0</v>
      </c>
      <c r="B2" s="52">
        <v>10</v>
      </c>
      <c r="C2" s="53">
        <v>0</v>
      </c>
      <c r="D2" s="54">
        <v>10</v>
      </c>
      <c r="E2" s="51">
        <v>0</v>
      </c>
      <c r="F2" s="55">
        <v>10</v>
      </c>
      <c r="G2" s="53">
        <v>0</v>
      </c>
      <c r="H2" s="54">
        <v>10</v>
      </c>
      <c r="I2" s="51">
        <v>0</v>
      </c>
      <c r="J2" s="55">
        <v>10</v>
      </c>
      <c r="K2" s="53">
        <v>0</v>
      </c>
      <c r="L2" s="54">
        <v>10</v>
      </c>
      <c r="M2" s="51">
        <v>0</v>
      </c>
      <c r="N2" s="52">
        <v>10</v>
      </c>
      <c r="O2" s="53">
        <v>0</v>
      </c>
      <c r="P2" s="54">
        <v>10</v>
      </c>
      <c r="Q2" s="51">
        <v>0</v>
      </c>
      <c r="R2" s="55">
        <v>10</v>
      </c>
      <c r="S2" s="56">
        <v>0</v>
      </c>
      <c r="T2" s="57">
        <v>10</v>
      </c>
      <c r="U2" s="51">
        <v>0</v>
      </c>
      <c r="V2" s="55">
        <v>10</v>
      </c>
      <c r="W2" s="53">
        <v>0</v>
      </c>
      <c r="X2" s="57">
        <v>10</v>
      </c>
      <c r="Y2" s="51">
        <v>0</v>
      </c>
      <c r="Z2" s="55">
        <v>10</v>
      </c>
      <c r="AA2" s="17"/>
    </row>
    <row r="3" spans="1:27" ht="15" customHeight="1" thickBot="1">
      <c r="A3" s="28">
        <v>1</v>
      </c>
      <c r="B3" s="31">
        <v>1</v>
      </c>
      <c r="C3" s="25"/>
      <c r="D3" s="36"/>
      <c r="E3" s="20">
        <v>1</v>
      </c>
      <c r="F3" s="21">
        <v>7</v>
      </c>
      <c r="G3" s="25">
        <v>1</v>
      </c>
      <c r="H3" s="35">
        <v>7</v>
      </c>
      <c r="I3" s="20">
        <v>1</v>
      </c>
      <c r="J3" s="21">
        <v>8</v>
      </c>
      <c r="K3" s="25">
        <v>1</v>
      </c>
      <c r="L3" s="35">
        <v>8</v>
      </c>
      <c r="M3" s="20">
        <v>1</v>
      </c>
      <c r="N3" s="30">
        <v>8</v>
      </c>
      <c r="O3" s="25">
        <v>1</v>
      </c>
      <c r="P3" s="35">
        <v>8</v>
      </c>
      <c r="Q3" s="20">
        <v>1</v>
      </c>
      <c r="R3" s="21">
        <v>9</v>
      </c>
      <c r="S3" s="16">
        <v>1</v>
      </c>
      <c r="T3" s="26">
        <v>9</v>
      </c>
      <c r="U3" s="20"/>
      <c r="V3" s="21"/>
      <c r="W3" s="25">
        <v>1</v>
      </c>
      <c r="X3" s="26">
        <v>9</v>
      </c>
      <c r="Y3" s="20">
        <v>1</v>
      </c>
      <c r="Z3" s="21">
        <v>9</v>
      </c>
      <c r="AA3" s="17"/>
    </row>
    <row r="4" spans="1:27" ht="15" customHeight="1" thickBot="1" thickTop="1">
      <c r="A4" s="18"/>
      <c r="B4" s="32"/>
      <c r="C4" s="33">
        <v>2</v>
      </c>
      <c r="D4" s="37">
        <v>1</v>
      </c>
      <c r="E4" s="20">
        <v>2</v>
      </c>
      <c r="F4" s="22">
        <v>4</v>
      </c>
      <c r="G4" s="25">
        <v>2</v>
      </c>
      <c r="H4" s="36">
        <v>5</v>
      </c>
      <c r="I4" s="20">
        <v>2</v>
      </c>
      <c r="J4" s="22">
        <v>5</v>
      </c>
      <c r="K4" s="25">
        <v>2</v>
      </c>
      <c r="L4" s="36">
        <v>5</v>
      </c>
      <c r="M4" s="20">
        <v>2</v>
      </c>
      <c r="N4" s="39">
        <v>5</v>
      </c>
      <c r="O4" s="25">
        <v>2</v>
      </c>
      <c r="P4" s="36">
        <v>5</v>
      </c>
      <c r="Q4" s="20">
        <v>2</v>
      </c>
      <c r="R4" s="58">
        <v>7</v>
      </c>
      <c r="S4" s="16">
        <v>2</v>
      </c>
      <c r="T4" s="26">
        <v>7</v>
      </c>
      <c r="U4" s="20"/>
      <c r="V4" s="22"/>
      <c r="W4" s="25">
        <v>2</v>
      </c>
      <c r="X4" s="26">
        <v>7</v>
      </c>
      <c r="Y4" s="20">
        <v>2</v>
      </c>
      <c r="Z4" s="58">
        <v>7</v>
      </c>
      <c r="AA4" s="17"/>
    </row>
    <row r="5" spans="3:27" ht="15" customHeight="1" thickBot="1" thickTop="1">
      <c r="C5" s="24"/>
      <c r="D5" s="38"/>
      <c r="E5" s="28">
        <v>3</v>
      </c>
      <c r="F5" s="29">
        <v>1</v>
      </c>
      <c r="G5" s="33">
        <v>3</v>
      </c>
      <c r="H5" s="37">
        <v>1</v>
      </c>
      <c r="I5" s="20">
        <v>3</v>
      </c>
      <c r="J5" s="22">
        <v>3</v>
      </c>
      <c r="K5" s="25">
        <v>3</v>
      </c>
      <c r="L5" s="36">
        <v>3</v>
      </c>
      <c r="M5" s="20">
        <v>3</v>
      </c>
      <c r="N5" s="39">
        <v>4</v>
      </c>
      <c r="O5" s="25">
        <v>3</v>
      </c>
      <c r="P5" s="36">
        <v>4</v>
      </c>
      <c r="Q5" s="20">
        <v>3</v>
      </c>
      <c r="R5" s="22">
        <v>5</v>
      </c>
      <c r="S5" s="16">
        <v>3</v>
      </c>
      <c r="T5" s="27">
        <v>5</v>
      </c>
      <c r="U5" s="20"/>
      <c r="V5" s="22"/>
      <c r="W5" s="25">
        <v>3</v>
      </c>
      <c r="X5" s="27">
        <v>5</v>
      </c>
      <c r="Y5" s="20">
        <v>3</v>
      </c>
      <c r="Z5" s="22">
        <v>5</v>
      </c>
      <c r="AA5" s="17"/>
    </row>
    <row r="6" spans="3:27" ht="15" customHeight="1" thickBot="1" thickTop="1">
      <c r="C6" s="12"/>
      <c r="E6" s="24"/>
      <c r="F6" s="24"/>
      <c r="G6" s="24"/>
      <c r="H6" s="38"/>
      <c r="I6" s="28">
        <v>4</v>
      </c>
      <c r="J6" s="29">
        <v>1</v>
      </c>
      <c r="K6" s="33">
        <v>4</v>
      </c>
      <c r="L6" s="37">
        <v>1</v>
      </c>
      <c r="M6" s="20">
        <v>4</v>
      </c>
      <c r="N6" s="39">
        <v>3</v>
      </c>
      <c r="O6" s="25">
        <v>4</v>
      </c>
      <c r="P6" s="36">
        <v>3</v>
      </c>
      <c r="Q6" s="20">
        <v>4</v>
      </c>
      <c r="R6" s="22">
        <v>4</v>
      </c>
      <c r="S6" s="16">
        <v>4</v>
      </c>
      <c r="T6" s="27">
        <v>4</v>
      </c>
      <c r="U6" s="20"/>
      <c r="V6" s="22"/>
      <c r="W6" s="25">
        <v>4</v>
      </c>
      <c r="X6" s="27">
        <v>4</v>
      </c>
      <c r="Y6" s="20">
        <v>4</v>
      </c>
      <c r="Z6" s="22">
        <v>4</v>
      </c>
      <c r="AA6" s="17"/>
    </row>
    <row r="7" spans="3:27" ht="15" customHeight="1" thickTop="1">
      <c r="C7" s="12"/>
      <c r="E7" s="12"/>
      <c r="I7" s="18"/>
      <c r="J7" s="19"/>
      <c r="K7" s="18"/>
      <c r="L7" s="32"/>
      <c r="M7" s="20">
        <v>5</v>
      </c>
      <c r="N7" s="39">
        <v>2</v>
      </c>
      <c r="O7" s="25">
        <v>5</v>
      </c>
      <c r="P7" s="35">
        <v>2</v>
      </c>
      <c r="Q7" s="20">
        <v>5</v>
      </c>
      <c r="R7" s="22">
        <v>3</v>
      </c>
      <c r="S7" s="16">
        <v>5</v>
      </c>
      <c r="T7" s="27">
        <v>3</v>
      </c>
      <c r="U7" s="20"/>
      <c r="V7" s="21"/>
      <c r="W7" s="25">
        <v>5</v>
      </c>
      <c r="X7" s="27">
        <v>3</v>
      </c>
      <c r="Y7" s="20">
        <v>5</v>
      </c>
      <c r="Z7" s="22">
        <v>3</v>
      </c>
      <c r="AA7" s="17"/>
    </row>
    <row r="8" spans="3:27" ht="15" customHeight="1" thickBot="1">
      <c r="C8" s="12"/>
      <c r="E8" s="12"/>
      <c r="L8" s="41"/>
      <c r="M8" s="28">
        <v>6</v>
      </c>
      <c r="N8" s="31">
        <v>1</v>
      </c>
      <c r="O8" s="33">
        <v>6</v>
      </c>
      <c r="P8" s="37">
        <v>1</v>
      </c>
      <c r="Q8" s="20">
        <v>6</v>
      </c>
      <c r="R8" s="22">
        <v>2</v>
      </c>
      <c r="S8" s="16">
        <v>6</v>
      </c>
      <c r="T8" s="27">
        <v>2</v>
      </c>
      <c r="U8" s="20"/>
      <c r="V8" s="22"/>
      <c r="W8" s="25">
        <v>6</v>
      </c>
      <c r="X8" s="27">
        <v>2</v>
      </c>
      <c r="Y8" s="20">
        <v>6</v>
      </c>
      <c r="Z8" s="22">
        <v>2</v>
      </c>
      <c r="AA8" s="17"/>
    </row>
    <row r="9" spans="3:27" ht="15" customHeight="1" thickBot="1" thickTop="1">
      <c r="C9" s="12"/>
      <c r="E9" s="12"/>
      <c r="L9" s="41"/>
      <c r="M9" s="18"/>
      <c r="N9" s="32"/>
      <c r="O9" s="18"/>
      <c r="P9" s="32"/>
      <c r="Q9" s="28">
        <v>7</v>
      </c>
      <c r="R9" s="29">
        <v>1</v>
      </c>
      <c r="S9" s="42">
        <v>7</v>
      </c>
      <c r="T9" s="34">
        <v>1</v>
      </c>
      <c r="U9" s="20"/>
      <c r="V9" s="22"/>
      <c r="W9" s="33">
        <v>7</v>
      </c>
      <c r="X9" s="34">
        <v>1</v>
      </c>
      <c r="Y9" s="28">
        <v>7</v>
      </c>
      <c r="Z9" s="29">
        <v>1</v>
      </c>
      <c r="AA9" s="17"/>
    </row>
    <row r="10" spans="3:27" ht="15" customHeight="1" thickTop="1">
      <c r="C10" s="12"/>
      <c r="E10" s="12"/>
      <c r="M10" s="18"/>
      <c r="N10" s="32"/>
      <c r="O10" s="18"/>
      <c r="P10" s="32"/>
      <c r="Q10" s="32"/>
      <c r="R10" s="32"/>
      <c r="S10" s="43"/>
      <c r="T10" s="38"/>
      <c r="U10" s="20"/>
      <c r="V10" s="22"/>
      <c r="W10" s="43"/>
      <c r="X10" s="43"/>
      <c r="Y10" s="43"/>
      <c r="Z10" s="43"/>
      <c r="AA10" s="17"/>
    </row>
    <row r="11" spans="3:27" ht="15" customHeight="1" thickBot="1">
      <c r="C11" s="12"/>
      <c r="E11" s="12"/>
      <c r="O11" s="18"/>
      <c r="P11" s="32"/>
      <c r="Q11" s="32"/>
      <c r="R11" s="32"/>
      <c r="S11" s="17"/>
      <c r="T11" s="40"/>
      <c r="U11" s="28">
        <v>11</v>
      </c>
      <c r="V11" s="29">
        <v>1</v>
      </c>
      <c r="W11" s="17"/>
      <c r="X11" s="17"/>
      <c r="Y11" s="17"/>
      <c r="Z11" s="17"/>
      <c r="AA11" s="17"/>
    </row>
    <row r="12" spans="1:30" ht="15" customHeight="1" thickBot="1" thickTop="1">
      <c r="A12" s="44"/>
      <c r="B12" s="45"/>
      <c r="C12" s="46"/>
      <c r="D12" s="47"/>
      <c r="E12" s="46"/>
      <c r="F12" s="47"/>
      <c r="G12" s="47"/>
      <c r="H12" s="47"/>
      <c r="I12" s="44"/>
      <c r="J12" s="45"/>
      <c r="K12" s="44"/>
      <c r="L12" s="45"/>
      <c r="M12" s="44"/>
      <c r="N12" s="45"/>
      <c r="O12" s="44"/>
      <c r="P12" s="45"/>
      <c r="Q12" s="48"/>
      <c r="R12" s="49"/>
      <c r="S12" s="47"/>
      <c r="T12" s="47"/>
      <c r="U12" s="48"/>
      <c r="V12" s="49"/>
      <c r="W12" s="50"/>
      <c r="X12" s="50"/>
      <c r="Y12" s="48"/>
      <c r="Z12" s="49"/>
      <c r="AD12" s="12"/>
    </row>
    <row r="13" spans="1:26" ht="15" customHeight="1" thickBot="1" thickTop="1">
      <c r="A13" s="406">
        <v>14</v>
      </c>
      <c r="B13" s="407"/>
      <c r="C13" s="408">
        <v>15</v>
      </c>
      <c r="D13" s="409"/>
      <c r="E13" s="406">
        <v>16</v>
      </c>
      <c r="F13" s="407"/>
      <c r="G13" s="408">
        <v>17</v>
      </c>
      <c r="H13" s="411"/>
      <c r="I13" s="406">
        <v>18</v>
      </c>
      <c r="J13" s="407"/>
      <c r="K13" s="408">
        <v>19</v>
      </c>
      <c r="L13" s="409"/>
      <c r="M13" s="406">
        <v>20</v>
      </c>
      <c r="N13" s="407"/>
      <c r="O13" s="408">
        <v>21</v>
      </c>
      <c r="P13" s="409"/>
      <c r="Q13" s="406">
        <v>22</v>
      </c>
      <c r="R13" s="407"/>
      <c r="S13" s="408">
        <v>23</v>
      </c>
      <c r="T13" s="409"/>
      <c r="U13" s="406">
        <v>24</v>
      </c>
      <c r="V13" s="407"/>
      <c r="W13" s="408">
        <v>25</v>
      </c>
      <c r="X13" s="409"/>
      <c r="Y13" s="406">
        <v>26</v>
      </c>
      <c r="Z13" s="407"/>
    </row>
    <row r="14" spans="1:26" ht="15" customHeight="1" thickTop="1">
      <c r="A14" s="53">
        <v>0</v>
      </c>
      <c r="B14" s="57">
        <v>10</v>
      </c>
      <c r="C14" s="51">
        <v>0</v>
      </c>
      <c r="D14" s="55">
        <v>10</v>
      </c>
      <c r="E14" s="53">
        <v>0</v>
      </c>
      <c r="F14" s="57">
        <v>10</v>
      </c>
      <c r="G14" s="51">
        <v>0</v>
      </c>
      <c r="H14" s="52">
        <v>10</v>
      </c>
      <c r="I14" s="53">
        <v>0</v>
      </c>
      <c r="J14" s="57">
        <v>10</v>
      </c>
      <c r="K14" s="51">
        <v>0</v>
      </c>
      <c r="L14" s="55">
        <v>10</v>
      </c>
      <c r="M14" s="53">
        <v>0</v>
      </c>
      <c r="N14" s="57">
        <v>10</v>
      </c>
      <c r="O14" s="51">
        <v>0</v>
      </c>
      <c r="P14" s="55">
        <v>10</v>
      </c>
      <c r="Q14" s="53">
        <v>0</v>
      </c>
      <c r="R14" s="57">
        <v>10</v>
      </c>
      <c r="S14" s="51">
        <v>0</v>
      </c>
      <c r="T14" s="55">
        <v>10</v>
      </c>
      <c r="U14" s="53">
        <v>0</v>
      </c>
      <c r="V14" s="57">
        <v>10</v>
      </c>
      <c r="W14" s="51">
        <v>0</v>
      </c>
      <c r="X14" s="55">
        <v>10</v>
      </c>
      <c r="Y14" s="53">
        <v>0</v>
      </c>
      <c r="Z14" s="57">
        <v>10</v>
      </c>
    </row>
    <row r="15" spans="1:26" ht="15" customHeight="1">
      <c r="A15" s="25"/>
      <c r="B15" s="26"/>
      <c r="C15" s="20">
        <v>1</v>
      </c>
      <c r="D15" s="21">
        <v>9</v>
      </c>
      <c r="E15" s="25">
        <v>1</v>
      </c>
      <c r="F15" s="26">
        <v>9</v>
      </c>
      <c r="G15" s="20"/>
      <c r="H15" s="30"/>
      <c r="I15" s="25"/>
      <c r="J15" s="26"/>
      <c r="K15" s="20"/>
      <c r="L15" s="21"/>
      <c r="M15" s="25">
        <v>1</v>
      </c>
      <c r="N15" s="26">
        <v>9</v>
      </c>
      <c r="O15" s="20"/>
      <c r="P15" s="21"/>
      <c r="Q15" s="25"/>
      <c r="R15" s="26"/>
      <c r="S15" s="20"/>
      <c r="T15" s="21"/>
      <c r="U15" s="25"/>
      <c r="V15" s="26"/>
      <c r="W15" s="20">
        <v>1</v>
      </c>
      <c r="X15" s="21">
        <v>9</v>
      </c>
      <c r="Y15" s="25">
        <v>1</v>
      </c>
      <c r="Z15" s="59">
        <v>9</v>
      </c>
    </row>
    <row r="16" spans="1:26" ht="15" customHeight="1">
      <c r="A16" s="25"/>
      <c r="B16" s="27"/>
      <c r="C16" s="20">
        <v>2</v>
      </c>
      <c r="D16" s="58">
        <v>7</v>
      </c>
      <c r="E16" s="25">
        <v>2</v>
      </c>
      <c r="F16" s="59">
        <v>7</v>
      </c>
      <c r="G16" s="20"/>
      <c r="H16" s="39"/>
      <c r="I16" s="25"/>
      <c r="J16" s="27"/>
      <c r="K16" s="20"/>
      <c r="L16" s="22"/>
      <c r="M16" s="25">
        <v>2</v>
      </c>
      <c r="N16" s="59">
        <v>7</v>
      </c>
      <c r="O16" s="20"/>
      <c r="P16" s="22"/>
      <c r="Q16" s="25"/>
      <c r="R16" s="27"/>
      <c r="S16" s="20"/>
      <c r="T16" s="22"/>
      <c r="U16" s="25"/>
      <c r="V16" s="27"/>
      <c r="W16" s="20">
        <v>2</v>
      </c>
      <c r="X16" s="58">
        <v>8</v>
      </c>
      <c r="Y16" s="25">
        <v>2</v>
      </c>
      <c r="Z16" s="59">
        <v>8</v>
      </c>
    </row>
    <row r="17" spans="1:26" ht="15" customHeight="1">
      <c r="A17" s="25"/>
      <c r="B17" s="27"/>
      <c r="C17" s="20">
        <v>3</v>
      </c>
      <c r="D17" s="22">
        <v>5</v>
      </c>
      <c r="E17" s="25">
        <v>3</v>
      </c>
      <c r="F17" s="59">
        <v>6</v>
      </c>
      <c r="G17" s="20"/>
      <c r="H17" s="39"/>
      <c r="I17" s="25"/>
      <c r="J17" s="27"/>
      <c r="K17" s="20"/>
      <c r="L17" s="22"/>
      <c r="M17" s="25">
        <v>3</v>
      </c>
      <c r="N17" s="59">
        <v>6</v>
      </c>
      <c r="O17" s="20"/>
      <c r="P17" s="22"/>
      <c r="Q17" s="25"/>
      <c r="R17" s="27"/>
      <c r="S17" s="20"/>
      <c r="T17" s="22"/>
      <c r="U17" s="25"/>
      <c r="V17" s="27"/>
      <c r="W17" s="20">
        <v>3</v>
      </c>
      <c r="X17" s="58">
        <v>7</v>
      </c>
      <c r="Y17" s="25">
        <v>3</v>
      </c>
      <c r="Z17" s="59">
        <v>7</v>
      </c>
    </row>
    <row r="18" spans="1:26" ht="15" customHeight="1">
      <c r="A18" s="25"/>
      <c r="B18" s="27"/>
      <c r="C18" s="20">
        <v>4</v>
      </c>
      <c r="D18" s="22">
        <v>4</v>
      </c>
      <c r="E18" s="25">
        <v>4</v>
      </c>
      <c r="F18" s="27">
        <v>5</v>
      </c>
      <c r="G18" s="20"/>
      <c r="H18" s="39"/>
      <c r="I18" s="25"/>
      <c r="J18" s="27"/>
      <c r="K18" s="20"/>
      <c r="L18" s="22"/>
      <c r="M18" s="25">
        <v>4</v>
      </c>
      <c r="N18" s="27">
        <v>5</v>
      </c>
      <c r="O18" s="20"/>
      <c r="P18" s="22"/>
      <c r="Q18" s="25"/>
      <c r="R18" s="27"/>
      <c r="S18" s="20"/>
      <c r="T18" s="22"/>
      <c r="U18" s="25"/>
      <c r="V18" s="27"/>
      <c r="W18" s="20">
        <v>4</v>
      </c>
      <c r="X18" s="58">
        <v>7</v>
      </c>
      <c r="Y18" s="25">
        <v>4</v>
      </c>
      <c r="Z18" s="59">
        <v>7</v>
      </c>
    </row>
    <row r="19" spans="1:30" ht="15" customHeight="1">
      <c r="A19" s="25"/>
      <c r="B19" s="26"/>
      <c r="C19" s="20">
        <v>5</v>
      </c>
      <c r="D19" s="22">
        <v>3</v>
      </c>
      <c r="E19" s="25">
        <v>5</v>
      </c>
      <c r="F19" s="26">
        <v>4</v>
      </c>
      <c r="G19" s="20"/>
      <c r="H19" s="30"/>
      <c r="I19" s="25"/>
      <c r="J19" s="26"/>
      <c r="K19" s="20"/>
      <c r="L19" s="21"/>
      <c r="M19" s="25">
        <v>5</v>
      </c>
      <c r="N19" s="27">
        <v>4</v>
      </c>
      <c r="O19" s="20"/>
      <c r="P19" s="21"/>
      <c r="Q19" s="25"/>
      <c r="R19" s="26"/>
      <c r="S19" s="20"/>
      <c r="T19" s="21"/>
      <c r="U19" s="25"/>
      <c r="V19" s="26"/>
      <c r="W19" s="20">
        <v>5</v>
      </c>
      <c r="X19" s="21">
        <v>6</v>
      </c>
      <c r="Y19" s="25">
        <v>5</v>
      </c>
      <c r="Z19" s="59">
        <v>6</v>
      </c>
      <c r="AD19" s="12"/>
    </row>
    <row r="20" spans="1:30" ht="15" customHeight="1">
      <c r="A20" s="25"/>
      <c r="B20" s="27"/>
      <c r="C20" s="20">
        <v>6</v>
      </c>
      <c r="D20" s="22">
        <v>2</v>
      </c>
      <c r="E20" s="25">
        <v>6</v>
      </c>
      <c r="F20" s="27">
        <v>3</v>
      </c>
      <c r="G20" s="20"/>
      <c r="H20" s="39"/>
      <c r="I20" s="25"/>
      <c r="J20" s="27"/>
      <c r="K20" s="20"/>
      <c r="L20" s="22"/>
      <c r="M20" s="25">
        <v>6</v>
      </c>
      <c r="N20" s="27">
        <v>3</v>
      </c>
      <c r="O20" s="20"/>
      <c r="P20" s="22"/>
      <c r="Q20" s="25"/>
      <c r="R20" s="27"/>
      <c r="S20" s="20"/>
      <c r="T20" s="22"/>
      <c r="U20" s="25"/>
      <c r="V20" s="27"/>
      <c r="W20" s="20">
        <v>6</v>
      </c>
      <c r="X20" s="22">
        <v>5</v>
      </c>
      <c r="Y20" s="25">
        <v>6</v>
      </c>
      <c r="Z20" s="27">
        <v>5</v>
      </c>
      <c r="AD20" s="12"/>
    </row>
    <row r="21" spans="1:30" ht="15" customHeight="1" thickBot="1">
      <c r="A21" s="25"/>
      <c r="B21" s="27"/>
      <c r="C21" s="28">
        <v>7</v>
      </c>
      <c r="D21" s="31">
        <v>1</v>
      </c>
      <c r="E21" s="25">
        <v>7</v>
      </c>
      <c r="F21" s="27">
        <v>2</v>
      </c>
      <c r="G21" s="20"/>
      <c r="H21" s="39"/>
      <c r="I21" s="25"/>
      <c r="J21" s="27"/>
      <c r="K21" s="20"/>
      <c r="L21" s="22"/>
      <c r="M21" s="25">
        <v>7</v>
      </c>
      <c r="N21" s="27">
        <v>2</v>
      </c>
      <c r="O21" s="20"/>
      <c r="P21" s="22"/>
      <c r="Q21" s="25"/>
      <c r="R21" s="27"/>
      <c r="S21" s="20"/>
      <c r="T21" s="22"/>
      <c r="U21" s="25"/>
      <c r="V21" s="27"/>
      <c r="W21" s="20">
        <v>7</v>
      </c>
      <c r="X21" s="22">
        <v>4</v>
      </c>
      <c r="Y21" s="25">
        <v>7</v>
      </c>
      <c r="Z21" s="27">
        <v>4</v>
      </c>
      <c r="AD21" s="12"/>
    </row>
    <row r="22" spans="1:30" ht="15" customHeight="1" thickBot="1" thickTop="1">
      <c r="A22" s="25"/>
      <c r="B22" s="27"/>
      <c r="C22" s="23"/>
      <c r="D22" s="24"/>
      <c r="E22" s="33">
        <v>8</v>
      </c>
      <c r="F22" s="34">
        <v>1</v>
      </c>
      <c r="G22" s="20"/>
      <c r="H22" s="39"/>
      <c r="I22" s="25"/>
      <c r="J22" s="27"/>
      <c r="K22" s="20"/>
      <c r="L22" s="22"/>
      <c r="M22" s="33">
        <v>8</v>
      </c>
      <c r="N22" s="34">
        <v>1</v>
      </c>
      <c r="O22" s="20"/>
      <c r="P22" s="22"/>
      <c r="Q22" s="25"/>
      <c r="R22" s="27"/>
      <c r="S22" s="20"/>
      <c r="T22" s="22"/>
      <c r="U22" s="25"/>
      <c r="V22" s="27"/>
      <c r="W22" s="20">
        <v>8</v>
      </c>
      <c r="X22" s="22">
        <v>3</v>
      </c>
      <c r="Y22" s="25">
        <v>8</v>
      </c>
      <c r="Z22" s="27">
        <v>3</v>
      </c>
      <c r="AD22" s="12"/>
    </row>
    <row r="23" spans="1:30" ht="15" customHeight="1" thickBot="1" thickTop="1">
      <c r="A23" s="33">
        <v>14</v>
      </c>
      <c r="B23" s="34">
        <v>1</v>
      </c>
      <c r="C23" s="23"/>
      <c r="D23" s="24"/>
      <c r="E23" s="23"/>
      <c r="F23" s="24"/>
      <c r="G23" s="28">
        <v>17</v>
      </c>
      <c r="H23" s="31">
        <v>1</v>
      </c>
      <c r="I23" s="33">
        <v>18</v>
      </c>
      <c r="J23" s="34">
        <v>1</v>
      </c>
      <c r="K23" s="28">
        <v>19</v>
      </c>
      <c r="L23" s="29">
        <v>1</v>
      </c>
      <c r="M23" s="18"/>
      <c r="N23" s="19"/>
      <c r="O23" s="28">
        <v>21</v>
      </c>
      <c r="P23" s="29">
        <v>1</v>
      </c>
      <c r="Q23" s="33">
        <v>22</v>
      </c>
      <c r="R23" s="34">
        <v>1</v>
      </c>
      <c r="S23" s="28">
        <v>23</v>
      </c>
      <c r="T23" s="29">
        <v>1</v>
      </c>
      <c r="U23" s="33">
        <v>24</v>
      </c>
      <c r="V23" s="34">
        <v>1</v>
      </c>
      <c r="W23" s="20">
        <v>9</v>
      </c>
      <c r="X23" s="22">
        <v>2</v>
      </c>
      <c r="Y23" s="25">
        <v>9</v>
      </c>
      <c r="Z23" s="27">
        <v>2</v>
      </c>
      <c r="AD23" s="12"/>
    </row>
    <row r="24" spans="1:30" ht="15" customHeight="1" thickBot="1" thickTop="1">
      <c r="A24" s="18"/>
      <c r="B24" s="19"/>
      <c r="C24" s="23"/>
      <c r="D24" s="24"/>
      <c r="E24" s="23"/>
      <c r="F24" s="24"/>
      <c r="G24" s="24"/>
      <c r="H24" s="24"/>
      <c r="I24" s="18"/>
      <c r="J24" s="19"/>
      <c r="K24" s="18"/>
      <c r="L24" s="19"/>
      <c r="M24" s="18"/>
      <c r="N24" s="19"/>
      <c r="O24" s="18"/>
      <c r="P24" s="19"/>
      <c r="Q24" s="18"/>
      <c r="R24" s="19"/>
      <c r="S24" s="18"/>
      <c r="T24" s="19"/>
      <c r="U24" s="18"/>
      <c r="V24" s="19"/>
      <c r="W24" s="28">
        <v>10</v>
      </c>
      <c r="X24" s="29">
        <v>1</v>
      </c>
      <c r="Y24" s="33">
        <v>10</v>
      </c>
      <c r="Z24" s="34">
        <v>1</v>
      </c>
      <c r="AD24" s="12"/>
    </row>
    <row r="25" spans="19:30" ht="15" customHeight="1" thickBot="1" thickTop="1">
      <c r="S25" s="14"/>
      <c r="T25" s="15"/>
      <c r="W25" s="14"/>
      <c r="X25" s="15"/>
      <c r="AA25" s="14"/>
      <c r="AB25" s="15"/>
      <c r="AD25" s="12"/>
    </row>
    <row r="26" spans="1:26" ht="15" customHeight="1" thickBot="1" thickTop="1">
      <c r="A26" s="406">
        <v>27</v>
      </c>
      <c r="B26" s="407"/>
      <c r="C26" s="408">
        <v>28</v>
      </c>
      <c r="D26" s="409"/>
      <c r="E26" s="406">
        <v>29</v>
      </c>
      <c r="F26" s="407"/>
      <c r="G26" s="408">
        <v>30</v>
      </c>
      <c r="H26" s="409"/>
      <c r="I26" s="406">
        <v>31</v>
      </c>
      <c r="J26" s="407"/>
      <c r="K26" s="408">
        <v>32</v>
      </c>
      <c r="L26" s="409"/>
      <c r="M26" s="406">
        <v>33</v>
      </c>
      <c r="N26" s="407"/>
      <c r="O26" s="408">
        <v>34</v>
      </c>
      <c r="P26" s="409"/>
      <c r="Q26" s="406">
        <v>35</v>
      </c>
      <c r="R26" s="407"/>
      <c r="S26" s="408">
        <v>36</v>
      </c>
      <c r="T26" s="409"/>
      <c r="U26" s="406">
        <v>37</v>
      </c>
      <c r="V26" s="407"/>
      <c r="W26" s="408">
        <v>38</v>
      </c>
      <c r="X26" s="409"/>
      <c r="Y26" s="406">
        <v>39</v>
      </c>
      <c r="Z26" s="407"/>
    </row>
    <row r="27" spans="1:26" ht="15" customHeight="1" thickTop="1">
      <c r="A27" s="53">
        <v>0</v>
      </c>
      <c r="B27" s="57">
        <v>10</v>
      </c>
      <c r="C27" s="51"/>
      <c r="D27" s="55"/>
      <c r="E27" s="53"/>
      <c r="F27" s="57"/>
      <c r="G27" s="51"/>
      <c r="H27" s="52"/>
      <c r="I27" s="53"/>
      <c r="J27" s="57"/>
      <c r="K27" s="51"/>
      <c r="L27" s="55"/>
      <c r="M27" s="53"/>
      <c r="N27" s="57"/>
      <c r="O27" s="51"/>
      <c r="P27" s="55"/>
      <c r="Q27" s="53"/>
      <c r="R27" s="57"/>
      <c r="S27" s="51">
        <v>0</v>
      </c>
      <c r="T27" s="55">
        <v>10</v>
      </c>
      <c r="U27" s="53"/>
      <c r="V27" s="57"/>
      <c r="W27" s="51"/>
      <c r="X27" s="55"/>
      <c r="Y27" s="53"/>
      <c r="Z27" s="57"/>
    </row>
    <row r="28" spans="1:26" ht="15" customHeight="1">
      <c r="A28" s="25"/>
      <c r="B28" s="26"/>
      <c r="C28" s="20"/>
      <c r="D28" s="21"/>
      <c r="E28" s="25"/>
      <c r="F28" s="26"/>
      <c r="G28" s="20"/>
      <c r="H28" s="30"/>
      <c r="I28" s="25"/>
      <c r="J28" s="26"/>
      <c r="K28" s="20"/>
      <c r="L28" s="21"/>
      <c r="M28" s="25"/>
      <c r="N28" s="26"/>
      <c r="O28" s="20"/>
      <c r="P28" s="21"/>
      <c r="Q28" s="25"/>
      <c r="R28" s="26"/>
      <c r="S28" s="20">
        <v>2</v>
      </c>
      <c r="T28" s="21">
        <v>9</v>
      </c>
      <c r="U28" s="25"/>
      <c r="V28" s="26"/>
      <c r="W28" s="20"/>
      <c r="X28" s="21"/>
      <c r="Y28" s="25"/>
      <c r="Z28" s="59"/>
    </row>
    <row r="29" spans="1:26" ht="15" customHeight="1">
      <c r="A29" s="25"/>
      <c r="B29" s="27"/>
      <c r="C29" s="20"/>
      <c r="D29" s="58"/>
      <c r="E29" s="25"/>
      <c r="F29" s="59"/>
      <c r="G29" s="20"/>
      <c r="H29" s="39"/>
      <c r="I29" s="25"/>
      <c r="J29" s="27"/>
      <c r="K29" s="20"/>
      <c r="L29" s="22"/>
      <c r="M29" s="25"/>
      <c r="N29" s="59"/>
      <c r="O29" s="20"/>
      <c r="P29" s="22"/>
      <c r="Q29" s="25"/>
      <c r="R29" s="27"/>
      <c r="S29" s="20">
        <v>3</v>
      </c>
      <c r="T29" s="58">
        <v>8</v>
      </c>
      <c r="U29" s="25"/>
      <c r="V29" s="27"/>
      <c r="W29" s="20"/>
      <c r="X29" s="58"/>
      <c r="Y29" s="25"/>
      <c r="Z29" s="59"/>
    </row>
    <row r="30" spans="1:26" ht="15" customHeight="1">
      <c r="A30" s="25"/>
      <c r="B30" s="27"/>
      <c r="C30" s="20"/>
      <c r="D30" s="22"/>
      <c r="E30" s="25"/>
      <c r="F30" s="59"/>
      <c r="G30" s="20"/>
      <c r="H30" s="39"/>
      <c r="I30" s="25"/>
      <c r="J30" s="27"/>
      <c r="K30" s="20"/>
      <c r="L30" s="22"/>
      <c r="M30" s="25"/>
      <c r="N30" s="59"/>
      <c r="O30" s="20"/>
      <c r="P30" s="22"/>
      <c r="Q30" s="25"/>
      <c r="R30" s="27"/>
      <c r="S30" s="20">
        <v>4</v>
      </c>
      <c r="T30" s="58">
        <v>7</v>
      </c>
      <c r="U30" s="25"/>
      <c r="V30" s="27"/>
      <c r="W30" s="20"/>
      <c r="X30" s="58"/>
      <c r="Y30" s="25"/>
      <c r="Z30" s="59"/>
    </row>
    <row r="31" spans="1:26" ht="15" customHeight="1">
      <c r="A31" s="25"/>
      <c r="B31" s="27"/>
      <c r="C31" s="20"/>
      <c r="D31" s="22"/>
      <c r="E31" s="25"/>
      <c r="F31" s="27"/>
      <c r="G31" s="20"/>
      <c r="H31" s="39"/>
      <c r="I31" s="25"/>
      <c r="J31" s="27"/>
      <c r="K31" s="20"/>
      <c r="L31" s="22"/>
      <c r="M31" s="25"/>
      <c r="N31" s="27"/>
      <c r="O31" s="20"/>
      <c r="P31" s="22"/>
      <c r="Q31" s="25"/>
      <c r="R31" s="27"/>
      <c r="S31" s="20">
        <v>5</v>
      </c>
      <c r="T31" s="58">
        <v>6</v>
      </c>
      <c r="U31" s="25"/>
      <c r="V31" s="27"/>
      <c r="W31" s="20"/>
      <c r="X31" s="58"/>
      <c r="Y31" s="25"/>
      <c r="Z31" s="59"/>
    </row>
    <row r="32" spans="1:30" ht="15" customHeight="1">
      <c r="A32" s="25"/>
      <c r="B32" s="26"/>
      <c r="C32" s="20"/>
      <c r="D32" s="22"/>
      <c r="E32" s="25"/>
      <c r="F32" s="26"/>
      <c r="G32" s="20"/>
      <c r="H32" s="30"/>
      <c r="I32" s="25"/>
      <c r="J32" s="26"/>
      <c r="K32" s="20"/>
      <c r="L32" s="21"/>
      <c r="M32" s="25"/>
      <c r="N32" s="27"/>
      <c r="O32" s="20"/>
      <c r="P32" s="21"/>
      <c r="Q32" s="25"/>
      <c r="R32" s="26"/>
      <c r="S32" s="20">
        <v>6</v>
      </c>
      <c r="T32" s="22">
        <v>5</v>
      </c>
      <c r="U32" s="25"/>
      <c r="V32" s="26"/>
      <c r="W32" s="20"/>
      <c r="X32" s="21"/>
      <c r="Y32" s="25"/>
      <c r="Z32" s="59"/>
      <c r="AD32" s="12"/>
    </row>
    <row r="33" spans="1:30" ht="15" customHeight="1">
      <c r="A33" s="25"/>
      <c r="B33" s="27"/>
      <c r="C33" s="20"/>
      <c r="D33" s="22"/>
      <c r="E33" s="25"/>
      <c r="F33" s="27"/>
      <c r="G33" s="20"/>
      <c r="H33" s="39"/>
      <c r="I33" s="25"/>
      <c r="J33" s="27"/>
      <c r="K33" s="20"/>
      <c r="L33" s="22"/>
      <c r="M33" s="25"/>
      <c r="N33" s="27"/>
      <c r="O33" s="20"/>
      <c r="P33" s="22"/>
      <c r="Q33" s="25"/>
      <c r="R33" s="27"/>
      <c r="S33" s="20">
        <v>7</v>
      </c>
      <c r="T33" s="22">
        <v>4</v>
      </c>
      <c r="U33" s="25"/>
      <c r="V33" s="27"/>
      <c r="W33" s="20"/>
      <c r="X33" s="22"/>
      <c r="Y33" s="25"/>
      <c r="Z33" s="27"/>
      <c r="AD33" s="12"/>
    </row>
    <row r="34" spans="1:30" ht="15" customHeight="1" thickBot="1">
      <c r="A34" s="25"/>
      <c r="B34" s="27"/>
      <c r="C34" s="28"/>
      <c r="D34" s="31"/>
      <c r="E34" s="25"/>
      <c r="F34" s="27"/>
      <c r="G34" s="20"/>
      <c r="H34" s="39"/>
      <c r="I34" s="25"/>
      <c r="J34" s="27"/>
      <c r="K34" s="20"/>
      <c r="L34" s="22"/>
      <c r="M34" s="25"/>
      <c r="N34" s="27"/>
      <c r="O34" s="20"/>
      <c r="P34" s="22"/>
      <c r="Q34" s="25"/>
      <c r="R34" s="27"/>
      <c r="S34" s="20">
        <v>8</v>
      </c>
      <c r="T34" s="22">
        <v>3</v>
      </c>
      <c r="U34" s="25"/>
      <c r="V34" s="27"/>
      <c r="W34" s="20"/>
      <c r="X34" s="22"/>
      <c r="Y34" s="25"/>
      <c r="Z34" s="27"/>
      <c r="AD34" s="12"/>
    </row>
    <row r="35" spans="1:30" ht="15" customHeight="1" thickBot="1" thickTop="1">
      <c r="A35" s="25"/>
      <c r="B35" s="27"/>
      <c r="C35" s="23"/>
      <c r="D35" s="24"/>
      <c r="E35" s="33"/>
      <c r="F35" s="34"/>
      <c r="G35" s="20"/>
      <c r="H35" s="39"/>
      <c r="I35" s="25"/>
      <c r="J35" s="27"/>
      <c r="K35" s="20"/>
      <c r="L35" s="22"/>
      <c r="M35" s="33"/>
      <c r="N35" s="34"/>
      <c r="O35" s="20"/>
      <c r="P35" s="22"/>
      <c r="Q35" s="25"/>
      <c r="R35" s="27"/>
      <c r="S35" s="20">
        <v>9</v>
      </c>
      <c r="T35" s="22">
        <v>2</v>
      </c>
      <c r="U35" s="25"/>
      <c r="V35" s="27"/>
      <c r="W35" s="20"/>
      <c r="X35" s="22"/>
      <c r="Y35" s="25"/>
      <c r="Z35" s="27"/>
      <c r="AD35" s="12"/>
    </row>
    <row r="36" spans="1:30" ht="15" customHeight="1" thickBot="1" thickTop="1">
      <c r="A36" s="33"/>
      <c r="B36" s="34"/>
      <c r="C36" s="23"/>
      <c r="D36" s="24"/>
      <c r="E36" s="23"/>
      <c r="F36" s="24"/>
      <c r="G36" s="28"/>
      <c r="H36" s="31"/>
      <c r="I36" s="33"/>
      <c r="J36" s="34"/>
      <c r="K36" s="28"/>
      <c r="L36" s="29"/>
      <c r="M36" s="18"/>
      <c r="N36" s="19"/>
      <c r="O36" s="28"/>
      <c r="P36" s="29"/>
      <c r="Q36" s="33"/>
      <c r="R36" s="34"/>
      <c r="S36" s="28">
        <v>10</v>
      </c>
      <c r="T36" s="29">
        <v>1</v>
      </c>
      <c r="U36" s="33"/>
      <c r="V36" s="34"/>
      <c r="W36" s="20"/>
      <c r="X36" s="22"/>
      <c r="Y36" s="25"/>
      <c r="Z36" s="27"/>
      <c r="AD36" s="12"/>
    </row>
    <row r="37" spans="1:30" ht="15" customHeight="1" thickBot="1" thickTop="1">
      <c r="A37" s="18"/>
      <c r="B37" s="19"/>
      <c r="C37" s="23"/>
      <c r="D37" s="24"/>
      <c r="E37" s="23"/>
      <c r="F37" s="24"/>
      <c r="G37" s="24"/>
      <c r="H37" s="24"/>
      <c r="I37" s="18"/>
      <c r="J37" s="19"/>
      <c r="K37" s="18"/>
      <c r="L37" s="19"/>
      <c r="M37" s="18"/>
      <c r="N37" s="19"/>
      <c r="O37" s="18"/>
      <c r="P37" s="19"/>
      <c r="Q37" s="18"/>
      <c r="R37" s="19"/>
      <c r="S37" s="18"/>
      <c r="T37" s="19"/>
      <c r="U37" s="18"/>
      <c r="V37" s="19"/>
      <c r="W37" s="28"/>
      <c r="X37" s="29"/>
      <c r="Y37" s="33"/>
      <c r="Z37" s="34"/>
      <c r="AD37" s="12"/>
    </row>
    <row r="38" ht="15" customHeight="1" thickTop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</sheetData>
  <sheetProtection sheet="1" objects="1" scenarios="1"/>
  <mergeCells count="39">
    <mergeCell ref="Y13:Z13"/>
    <mergeCell ref="O13:P13"/>
    <mergeCell ref="Q13:R13"/>
    <mergeCell ref="G13:H13"/>
    <mergeCell ref="I13:J13"/>
    <mergeCell ref="K13:L13"/>
    <mergeCell ref="M13:N13"/>
    <mergeCell ref="W13:X13"/>
    <mergeCell ref="S13:T13"/>
    <mergeCell ref="U13:V13"/>
    <mergeCell ref="A1:B1"/>
    <mergeCell ref="A13:B13"/>
    <mergeCell ref="C13:D13"/>
    <mergeCell ref="E13:F13"/>
    <mergeCell ref="C1:D1"/>
    <mergeCell ref="E1:F1"/>
    <mergeCell ref="W1:X1"/>
    <mergeCell ref="Y1:Z1"/>
    <mergeCell ref="K1:L1"/>
    <mergeCell ref="G1:H1"/>
    <mergeCell ref="I1:J1"/>
    <mergeCell ref="M1:N1"/>
    <mergeCell ref="O1:P1"/>
    <mergeCell ref="Q1:R1"/>
    <mergeCell ref="U1:V1"/>
    <mergeCell ref="S1:T1"/>
    <mergeCell ref="A26:B26"/>
    <mergeCell ref="C26:D26"/>
    <mergeCell ref="E26:F26"/>
    <mergeCell ref="G26:H26"/>
    <mergeCell ref="I26:J26"/>
    <mergeCell ref="K26:L26"/>
    <mergeCell ref="M26:N26"/>
    <mergeCell ref="O26:P26"/>
    <mergeCell ref="Y26:Z26"/>
    <mergeCell ref="Q26:R26"/>
    <mergeCell ref="S26:T26"/>
    <mergeCell ref="U26:V26"/>
    <mergeCell ref="W26:X2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25" r:id="rId1"/>
  <headerFooter alignWithMargins="0">
    <oddHeader>&amp;LTaal actief spelling&amp;R&amp;A</oddHeader>
    <oddFooter>&amp;L© 2008 - Malmberg, Den Bosch&amp;RAdT / 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26">
    <pageSetUpPr fitToPage="1"/>
  </sheetPr>
  <dimension ref="A1:AA75"/>
  <sheetViews>
    <sheetView showGridLines="0" tabSelected="1" zoomScaleSheetLayoutView="50" workbookViewId="0" topLeftCell="A1">
      <selection activeCell="F2" sqref="F2"/>
    </sheetView>
  </sheetViews>
  <sheetFormatPr defaultColWidth="9.00390625" defaultRowHeight="11.25"/>
  <cols>
    <col min="1" max="1" width="3.625" style="223" customWidth="1"/>
    <col min="2" max="2" width="25.625" style="223" customWidth="1"/>
    <col min="3" max="12" width="4.625" style="223" customWidth="1"/>
    <col min="13" max="13" width="4.625" style="347" customWidth="1"/>
    <col min="14" max="22" width="4.625" style="223" customWidth="1"/>
    <col min="23" max="27" width="4.625" style="348" hidden="1" customWidth="1"/>
    <col min="28" max="16384" width="9.00390625" style="223" customWidth="1"/>
  </cols>
  <sheetData>
    <row r="1" spans="1:27" ht="19.5" customHeight="1" thickBot="1" thickTop="1">
      <c r="A1" s="373" t="s">
        <v>110</v>
      </c>
      <c r="B1" s="375"/>
      <c r="C1" s="430" t="s">
        <v>68</v>
      </c>
      <c r="D1" s="431"/>
      <c r="E1" s="431"/>
      <c r="F1" s="431"/>
      <c r="G1" s="432"/>
      <c r="H1" s="144"/>
      <c r="I1" s="266"/>
      <c r="J1" s="266"/>
      <c r="K1" s="266"/>
      <c r="L1" s="267"/>
      <c r="M1" s="141"/>
      <c r="N1" s="141"/>
      <c r="O1" s="267"/>
      <c r="P1" s="141"/>
      <c r="Q1" s="141"/>
      <c r="R1" s="421" t="s">
        <v>69</v>
      </c>
      <c r="S1" s="422"/>
      <c r="T1" s="422"/>
      <c r="U1" s="422"/>
      <c r="V1" s="423"/>
      <c r="W1" s="434" t="s">
        <v>100</v>
      </c>
      <c r="X1" s="435"/>
      <c r="Y1" s="435"/>
      <c r="Z1" s="435"/>
      <c r="AA1" s="436"/>
    </row>
    <row r="2" spans="1:27" ht="15" customHeight="1">
      <c r="A2" s="144"/>
      <c r="B2" s="144"/>
      <c r="C2" s="144"/>
      <c r="D2" s="144"/>
      <c r="E2" s="144"/>
      <c r="F2" s="268"/>
      <c r="G2" s="266"/>
      <c r="H2" s="266"/>
      <c r="I2" s="266"/>
      <c r="J2" s="266"/>
      <c r="K2" s="266"/>
      <c r="L2" s="267"/>
      <c r="M2" s="141"/>
      <c r="N2" s="141"/>
      <c r="O2" s="267"/>
      <c r="P2" s="141"/>
      <c r="Q2" s="141"/>
      <c r="R2" s="424"/>
      <c r="S2" s="414"/>
      <c r="T2" s="414"/>
      <c r="U2" s="414"/>
      <c r="V2" s="416"/>
      <c r="W2" s="437"/>
      <c r="X2" s="439"/>
      <c r="Y2" s="439"/>
      <c r="Z2" s="439"/>
      <c r="AA2" s="441"/>
    </row>
    <row r="3" spans="1:27" ht="24.75" customHeight="1" thickBot="1">
      <c r="A3" s="269"/>
      <c r="B3" s="270"/>
      <c r="C3" s="271"/>
      <c r="D3" s="271"/>
      <c r="E3" s="271"/>
      <c r="F3" s="271"/>
      <c r="G3" s="271"/>
      <c r="H3" s="271"/>
      <c r="I3" s="271"/>
      <c r="J3" s="271"/>
      <c r="K3" s="271"/>
      <c r="L3" s="270"/>
      <c r="M3" s="271"/>
      <c r="N3" s="271"/>
      <c r="O3" s="270"/>
      <c r="P3" s="271"/>
      <c r="Q3" s="271"/>
      <c r="R3" s="425"/>
      <c r="S3" s="415"/>
      <c r="T3" s="415"/>
      <c r="U3" s="415"/>
      <c r="V3" s="417"/>
      <c r="W3" s="437"/>
      <c r="X3" s="439"/>
      <c r="Y3" s="439"/>
      <c r="Z3" s="439"/>
      <c r="AA3" s="441"/>
    </row>
    <row r="4" spans="1:27" ht="15" customHeight="1" thickBot="1">
      <c r="A4" s="433" t="s">
        <v>27</v>
      </c>
      <c r="B4" s="433"/>
      <c r="C4" s="272">
        <v>1</v>
      </c>
      <c r="D4" s="273">
        <v>2</v>
      </c>
      <c r="E4" s="274" t="s">
        <v>70</v>
      </c>
      <c r="F4" s="273">
        <v>3</v>
      </c>
      <c r="G4" s="273">
        <v>4</v>
      </c>
      <c r="H4" s="274" t="s">
        <v>71</v>
      </c>
      <c r="I4" s="273">
        <v>5</v>
      </c>
      <c r="J4" s="273">
        <v>6</v>
      </c>
      <c r="K4" s="274" t="s">
        <v>72</v>
      </c>
      <c r="L4" s="273">
        <v>7</v>
      </c>
      <c r="M4" s="275">
        <v>8</v>
      </c>
      <c r="N4" s="276" t="s">
        <v>73</v>
      </c>
      <c r="O4" s="273">
        <v>9</v>
      </c>
      <c r="P4" s="277">
        <v>10</v>
      </c>
      <c r="Q4" s="278" t="s">
        <v>74</v>
      </c>
      <c r="R4" s="418" t="s">
        <v>75</v>
      </c>
      <c r="S4" s="419"/>
      <c r="T4" s="419"/>
      <c r="U4" s="419"/>
      <c r="V4" s="420"/>
      <c r="W4" s="438"/>
      <c r="X4" s="440"/>
      <c r="Y4" s="440"/>
      <c r="Z4" s="440"/>
      <c r="AA4" s="442"/>
    </row>
    <row r="5" spans="1:27" ht="15" customHeight="1" thickBot="1">
      <c r="A5" s="426" t="s">
        <v>104</v>
      </c>
      <c r="B5" s="427"/>
      <c r="C5" s="349"/>
      <c r="D5" s="350"/>
      <c r="E5" s="350"/>
      <c r="F5" s="350"/>
      <c r="G5" s="350"/>
      <c r="H5" s="350"/>
      <c r="I5" s="350"/>
      <c r="J5" s="350"/>
      <c r="K5" s="350"/>
      <c r="L5" s="350"/>
      <c r="M5" s="351"/>
      <c r="N5" s="350"/>
      <c r="O5" s="350"/>
      <c r="P5" s="352"/>
      <c r="Q5" s="352"/>
      <c r="R5" s="279" t="s">
        <v>10</v>
      </c>
      <c r="S5" s="280" t="s">
        <v>11</v>
      </c>
      <c r="T5" s="280" t="s">
        <v>12</v>
      </c>
      <c r="U5" s="280" t="s">
        <v>13</v>
      </c>
      <c r="V5" s="281" t="s">
        <v>14</v>
      </c>
      <c r="W5" s="282" t="s">
        <v>10</v>
      </c>
      <c r="X5" s="283" t="s">
        <v>11</v>
      </c>
      <c r="Y5" s="283" t="s">
        <v>12</v>
      </c>
      <c r="Z5" s="283" t="s">
        <v>13</v>
      </c>
      <c r="AA5" s="284" t="s">
        <v>14</v>
      </c>
    </row>
    <row r="6" spans="1:27" ht="22.5" customHeight="1" thickBot="1">
      <c r="A6" s="428" t="s">
        <v>6</v>
      </c>
      <c r="B6" s="429"/>
      <c r="C6" s="285"/>
      <c r="D6" s="286"/>
      <c r="E6" s="287"/>
      <c r="F6" s="286"/>
      <c r="G6" s="286"/>
      <c r="H6" s="287"/>
      <c r="I6" s="286"/>
      <c r="J6" s="286"/>
      <c r="K6" s="287"/>
      <c r="L6" s="288"/>
      <c r="M6" s="286"/>
      <c r="N6" s="287"/>
      <c r="O6" s="288"/>
      <c r="P6" s="289"/>
      <c r="Q6" s="290"/>
      <c r="R6" s="291"/>
      <c r="S6" s="292"/>
      <c r="T6" s="292"/>
      <c r="U6" s="292"/>
      <c r="V6" s="293"/>
      <c r="W6" s="294"/>
      <c r="X6" s="295"/>
      <c r="Y6" s="295"/>
      <c r="Z6" s="295"/>
      <c r="AA6" s="296"/>
    </row>
    <row r="7" spans="1:27" ht="22.5" customHeight="1">
      <c r="A7" s="297">
        <v>1</v>
      </c>
      <c r="B7" s="298">
        <f>IF('toets 1'!B7&lt;&gt;"",'toets 1'!B7,"")</f>
      </c>
      <c r="C7" s="299">
        <f>'toets 1'!J7</f>
      </c>
      <c r="D7" s="300">
        <f>'toets 2'!J7</f>
      </c>
      <c r="E7" s="301">
        <f>'PW 1'!M7</f>
      </c>
      <c r="F7" s="300">
        <f>'toets 3'!J7</f>
      </c>
      <c r="G7" s="300">
        <f>'toets 4'!J7</f>
      </c>
      <c r="H7" s="301">
        <f>'PW 2'!M7</f>
      </c>
      <c r="I7" s="300">
        <f>'toets 5'!J7</f>
      </c>
      <c r="J7" s="300">
        <f>'toets 6'!J7</f>
      </c>
      <c r="K7" s="301">
        <f>'PW 3'!M7</f>
      </c>
      <c r="L7" s="300">
        <f>'toets 7'!J7</f>
      </c>
      <c r="M7" s="300">
        <f>'toets 8'!J7</f>
      </c>
      <c r="N7" s="301">
        <f>'PW 4'!M7</f>
      </c>
      <c r="O7" s="300">
        <f>'toets 9'!J7</f>
      </c>
      <c r="P7" s="302">
        <f>'toets 10'!J7</f>
      </c>
      <c r="Q7" s="303">
        <f>'PW 5'!M7</f>
      </c>
      <c r="R7" s="304">
        <f>'rapport I'!R7</f>
      </c>
      <c r="S7" s="305">
        <f>'rapport II'!S7</f>
      </c>
      <c r="T7" s="305">
        <f>'rapport III'!T7</f>
      </c>
      <c r="U7" s="305">
        <f>'rapport IV'!U7</f>
      </c>
      <c r="V7" s="306">
        <f>'rapport V'!V7</f>
      </c>
      <c r="W7" s="307">
        <f>IF(AND(R7&gt;0,R7&lt;10.1),R7,"")</f>
      </c>
      <c r="X7" s="308">
        <f>IF(AND(S7&gt;0,S7&lt;10.1),S7,"")</f>
      </c>
      <c r="Y7" s="308">
        <f aca="true" t="shared" si="0" ref="Y7:AA22">IF(AND(T7&gt;0,T7&lt;10.1),T7,"")</f>
      </c>
      <c r="Z7" s="308">
        <f t="shared" si="0"/>
      </c>
      <c r="AA7" s="309">
        <f t="shared" si="0"/>
      </c>
    </row>
    <row r="8" spans="1:27" ht="22.5" customHeight="1">
      <c r="A8" s="178">
        <v>2</v>
      </c>
      <c r="B8" s="220">
        <f>IF('toets 1'!B8&lt;&gt;"",'toets 1'!B8,"")</f>
      </c>
      <c r="C8" s="310">
        <f>'toets 1'!J8</f>
      </c>
      <c r="D8" s="311">
        <f>'toets 2'!J8</f>
      </c>
      <c r="E8" s="312">
        <f>'PW 1'!M8</f>
      </c>
      <c r="F8" s="311">
        <f>'toets 3'!J8</f>
      </c>
      <c r="G8" s="311">
        <f>'toets 4'!J8</f>
      </c>
      <c r="H8" s="312">
        <f>'PW 2'!M8</f>
      </c>
      <c r="I8" s="311">
        <f>'toets 5'!J8</f>
      </c>
      <c r="J8" s="311">
        <f>'toets 6'!J8</f>
      </c>
      <c r="K8" s="312">
        <f>'PW 3'!M8</f>
      </c>
      <c r="L8" s="311">
        <f>'toets 7'!J8</f>
      </c>
      <c r="M8" s="311">
        <f>'toets 8'!J8</f>
      </c>
      <c r="N8" s="312">
        <f>'PW 4'!M8</f>
      </c>
      <c r="O8" s="311">
        <f>'toets 9'!J8</f>
      </c>
      <c r="P8" s="313">
        <f>'toets 10'!J8</f>
      </c>
      <c r="Q8" s="314">
        <f>'PW 5'!M8</f>
      </c>
      <c r="R8" s="315">
        <f>'rapport I'!R8</f>
      </c>
      <c r="S8" s="316">
        <f>'rapport II'!S8</f>
      </c>
      <c r="T8" s="316">
        <f>'rapport III'!T8</f>
      </c>
      <c r="U8" s="316">
        <f>'rapport IV'!U8</f>
      </c>
      <c r="V8" s="317">
        <f>'rapport V'!V8</f>
      </c>
      <c r="W8" s="318">
        <f aca="true" t="shared" si="1" ref="W8:AA41">IF(AND(R8&gt;0,R8&lt;10.1),R8,"")</f>
      </c>
      <c r="X8" s="319">
        <f t="shared" si="1"/>
      </c>
      <c r="Y8" s="319">
        <f t="shared" si="0"/>
      </c>
      <c r="Z8" s="319">
        <f t="shared" si="0"/>
      </c>
      <c r="AA8" s="320">
        <f t="shared" si="0"/>
      </c>
    </row>
    <row r="9" spans="1:27" ht="22.5" customHeight="1">
      <c r="A9" s="178">
        <v>3</v>
      </c>
      <c r="B9" s="220">
        <f>IF('toets 1'!B9&lt;&gt;"",'toets 1'!B9,"")</f>
      </c>
      <c r="C9" s="310">
        <f>'toets 1'!J9</f>
      </c>
      <c r="D9" s="311">
        <f>'toets 2'!J9</f>
      </c>
      <c r="E9" s="312">
        <f>'PW 1'!M9</f>
      </c>
      <c r="F9" s="311">
        <f>'toets 3'!J9</f>
      </c>
      <c r="G9" s="311">
        <f>'toets 4'!J9</f>
      </c>
      <c r="H9" s="312">
        <f>'PW 2'!M9</f>
      </c>
      <c r="I9" s="311">
        <f>'toets 5'!J9</f>
      </c>
      <c r="J9" s="311">
        <f>'toets 6'!J9</f>
      </c>
      <c r="K9" s="312">
        <f>'PW 3'!M9</f>
      </c>
      <c r="L9" s="311">
        <f>'toets 7'!J9</f>
      </c>
      <c r="M9" s="311">
        <f>'toets 8'!J9</f>
      </c>
      <c r="N9" s="312">
        <f>'PW 4'!M9</f>
      </c>
      <c r="O9" s="311">
        <f>'toets 9'!J9</f>
      </c>
      <c r="P9" s="313">
        <f>'toets 10'!J9</f>
      </c>
      <c r="Q9" s="314">
        <f>'PW 5'!M9</f>
      </c>
      <c r="R9" s="315">
        <f>'rapport I'!R9</f>
      </c>
      <c r="S9" s="316">
        <f>'rapport II'!S9</f>
      </c>
      <c r="T9" s="316">
        <f>'rapport III'!T9</f>
      </c>
      <c r="U9" s="316">
        <f>'rapport IV'!U9</f>
      </c>
      <c r="V9" s="317">
        <f>'rapport V'!V9</f>
      </c>
      <c r="W9" s="318">
        <f t="shared" si="1"/>
      </c>
      <c r="X9" s="319">
        <f t="shared" si="1"/>
      </c>
      <c r="Y9" s="319">
        <f t="shared" si="0"/>
      </c>
      <c r="Z9" s="319">
        <f t="shared" si="0"/>
      </c>
      <c r="AA9" s="320">
        <f t="shared" si="0"/>
      </c>
    </row>
    <row r="10" spans="1:27" ht="22.5" customHeight="1">
      <c r="A10" s="178">
        <v>4</v>
      </c>
      <c r="B10" s="220">
        <f>IF('toets 1'!B10&lt;&gt;"",'toets 1'!B10,"")</f>
      </c>
      <c r="C10" s="310">
        <f>'toets 1'!J10</f>
      </c>
      <c r="D10" s="311">
        <f>'toets 2'!J10</f>
      </c>
      <c r="E10" s="312">
        <f>'PW 1'!M10</f>
      </c>
      <c r="F10" s="311">
        <f>'toets 3'!J10</f>
      </c>
      <c r="G10" s="311">
        <f>'toets 4'!J10</f>
      </c>
      <c r="H10" s="312">
        <f>'PW 2'!M10</f>
      </c>
      <c r="I10" s="311">
        <f>'toets 5'!J10</f>
      </c>
      <c r="J10" s="311">
        <f>'toets 6'!J10</f>
      </c>
      <c r="K10" s="312">
        <f>'PW 3'!M10</f>
      </c>
      <c r="L10" s="311">
        <f>'toets 7'!J10</f>
      </c>
      <c r="M10" s="311">
        <f>'toets 8'!J10</f>
      </c>
      <c r="N10" s="312">
        <f>'PW 4'!M10</f>
      </c>
      <c r="O10" s="311">
        <f>'toets 9'!J10</f>
      </c>
      <c r="P10" s="313">
        <f>'toets 10'!J10</f>
      </c>
      <c r="Q10" s="314">
        <f>'PW 5'!M10</f>
      </c>
      <c r="R10" s="315">
        <f>'rapport I'!R10</f>
      </c>
      <c r="S10" s="316">
        <f>'rapport II'!S10</f>
      </c>
      <c r="T10" s="316">
        <f>'rapport III'!T10</f>
      </c>
      <c r="U10" s="316">
        <f>'rapport IV'!U10</f>
      </c>
      <c r="V10" s="317">
        <f>'rapport V'!V10</f>
      </c>
      <c r="W10" s="318">
        <f t="shared" si="1"/>
      </c>
      <c r="X10" s="319">
        <f t="shared" si="1"/>
      </c>
      <c r="Y10" s="319">
        <f t="shared" si="0"/>
      </c>
      <c r="Z10" s="319">
        <f t="shared" si="0"/>
      </c>
      <c r="AA10" s="320">
        <f t="shared" si="0"/>
      </c>
    </row>
    <row r="11" spans="1:27" ht="22.5" customHeight="1">
      <c r="A11" s="178">
        <v>5</v>
      </c>
      <c r="B11" s="220">
        <f>IF('toets 1'!B11&lt;&gt;"",'toets 1'!B11,"")</f>
      </c>
      <c r="C11" s="310">
        <f>'toets 1'!J11</f>
      </c>
      <c r="D11" s="311">
        <f>'toets 2'!J11</f>
      </c>
      <c r="E11" s="312">
        <f>'PW 1'!M11</f>
      </c>
      <c r="F11" s="311">
        <f>'toets 3'!J11</f>
      </c>
      <c r="G11" s="311">
        <f>'toets 4'!J11</f>
      </c>
      <c r="H11" s="312">
        <f>'PW 2'!M11</f>
      </c>
      <c r="I11" s="311">
        <f>'toets 5'!J11</f>
      </c>
      <c r="J11" s="311">
        <f>'toets 6'!J11</f>
      </c>
      <c r="K11" s="312">
        <f>'PW 3'!M11</f>
      </c>
      <c r="L11" s="311">
        <f>'toets 7'!J11</f>
      </c>
      <c r="M11" s="311">
        <f>'toets 8'!J11</f>
      </c>
      <c r="N11" s="312">
        <f>'PW 4'!M11</f>
      </c>
      <c r="O11" s="311">
        <f>'toets 9'!J11</f>
      </c>
      <c r="P11" s="313">
        <f>'toets 10'!J11</f>
      </c>
      <c r="Q11" s="314">
        <f>'PW 5'!M11</f>
      </c>
      <c r="R11" s="315">
        <f>'rapport I'!R11</f>
      </c>
      <c r="S11" s="316">
        <f>'rapport II'!S11</f>
      </c>
      <c r="T11" s="316">
        <f>'rapport III'!T11</f>
      </c>
      <c r="U11" s="316">
        <f>'rapport IV'!U11</f>
      </c>
      <c r="V11" s="317">
        <f>'rapport V'!V11</f>
      </c>
      <c r="W11" s="318">
        <f t="shared" si="1"/>
      </c>
      <c r="X11" s="319">
        <f t="shared" si="1"/>
      </c>
      <c r="Y11" s="319">
        <f t="shared" si="0"/>
      </c>
      <c r="Z11" s="319">
        <f t="shared" si="0"/>
      </c>
      <c r="AA11" s="320">
        <f t="shared" si="0"/>
      </c>
    </row>
    <row r="12" spans="1:27" ht="22.5" customHeight="1">
      <c r="A12" s="178">
        <v>6</v>
      </c>
      <c r="B12" s="220">
        <f>IF('toets 1'!B12&lt;&gt;"",'toets 1'!B12,"")</f>
      </c>
      <c r="C12" s="310">
        <f>'toets 1'!J12</f>
      </c>
      <c r="D12" s="311">
        <f>'toets 2'!J12</f>
      </c>
      <c r="E12" s="312">
        <f>'PW 1'!M12</f>
      </c>
      <c r="F12" s="311">
        <f>'toets 3'!J12</f>
      </c>
      <c r="G12" s="311">
        <f>'toets 4'!J12</f>
      </c>
      <c r="H12" s="312">
        <f>'PW 2'!M12</f>
      </c>
      <c r="I12" s="311">
        <f>'toets 5'!J12</f>
      </c>
      <c r="J12" s="311">
        <f>'toets 6'!J12</f>
      </c>
      <c r="K12" s="312">
        <f>'PW 3'!M12</f>
      </c>
      <c r="L12" s="311">
        <f>'toets 7'!J12</f>
      </c>
      <c r="M12" s="311">
        <f>'toets 8'!J12</f>
      </c>
      <c r="N12" s="312">
        <f>'PW 4'!M12</f>
      </c>
      <c r="O12" s="311">
        <f>'toets 9'!J12</f>
      </c>
      <c r="P12" s="313">
        <f>'toets 10'!J12</f>
      </c>
      <c r="Q12" s="314">
        <f>'PW 5'!M12</f>
      </c>
      <c r="R12" s="315">
        <f>'rapport I'!R12</f>
      </c>
      <c r="S12" s="316">
        <f>'rapport II'!S12</f>
      </c>
      <c r="T12" s="316">
        <f>'rapport III'!T12</f>
      </c>
      <c r="U12" s="316">
        <f>'rapport IV'!U12</f>
      </c>
      <c r="V12" s="317">
        <f>'rapport V'!V12</f>
      </c>
      <c r="W12" s="318">
        <f t="shared" si="1"/>
      </c>
      <c r="X12" s="319">
        <f t="shared" si="1"/>
      </c>
      <c r="Y12" s="319">
        <f t="shared" si="0"/>
      </c>
      <c r="Z12" s="319">
        <f t="shared" si="0"/>
      </c>
      <c r="AA12" s="320">
        <f t="shared" si="0"/>
      </c>
    </row>
    <row r="13" spans="1:27" ht="22.5" customHeight="1">
      <c r="A13" s="178">
        <v>7</v>
      </c>
      <c r="B13" s="220">
        <f>IF('toets 1'!B13&lt;&gt;"",'toets 1'!B13,"")</f>
      </c>
      <c r="C13" s="310">
        <f>'toets 1'!J13</f>
      </c>
      <c r="D13" s="311">
        <f>'toets 2'!J13</f>
      </c>
      <c r="E13" s="312">
        <f>'PW 1'!M13</f>
      </c>
      <c r="F13" s="311">
        <f>'toets 3'!J13</f>
      </c>
      <c r="G13" s="311">
        <f>'toets 4'!J13</f>
      </c>
      <c r="H13" s="312">
        <f>'PW 2'!M13</f>
      </c>
      <c r="I13" s="311">
        <f>'toets 5'!J13</f>
      </c>
      <c r="J13" s="311">
        <f>'toets 6'!J13</f>
      </c>
      <c r="K13" s="312">
        <f>'PW 3'!M13</f>
      </c>
      <c r="L13" s="311">
        <f>'toets 7'!J13</f>
      </c>
      <c r="M13" s="311">
        <f>'toets 8'!J13</f>
      </c>
      <c r="N13" s="312">
        <f>'PW 4'!M13</f>
      </c>
      <c r="O13" s="311">
        <f>'toets 9'!J13</f>
      </c>
      <c r="P13" s="313">
        <f>'toets 10'!J13</f>
      </c>
      <c r="Q13" s="314">
        <f>'PW 5'!M13</f>
      </c>
      <c r="R13" s="315">
        <f>'rapport I'!R13</f>
      </c>
      <c r="S13" s="316">
        <f>'rapport II'!S13</f>
      </c>
      <c r="T13" s="316">
        <f>'rapport III'!T13</f>
      </c>
      <c r="U13" s="316">
        <f>'rapport IV'!U13</f>
      </c>
      <c r="V13" s="317">
        <f>'rapport V'!V13</f>
      </c>
      <c r="W13" s="318">
        <f t="shared" si="1"/>
      </c>
      <c r="X13" s="319">
        <f t="shared" si="1"/>
      </c>
      <c r="Y13" s="319">
        <f t="shared" si="0"/>
      </c>
      <c r="Z13" s="319">
        <f t="shared" si="0"/>
      </c>
      <c r="AA13" s="320">
        <f t="shared" si="0"/>
      </c>
    </row>
    <row r="14" spans="1:27" ht="22.5" customHeight="1">
      <c r="A14" s="178">
        <v>8</v>
      </c>
      <c r="B14" s="220">
        <f>IF('toets 1'!B14&lt;&gt;"",'toets 1'!B14,"")</f>
      </c>
      <c r="C14" s="310">
        <f>'toets 1'!J14</f>
      </c>
      <c r="D14" s="311">
        <f>'toets 2'!J14</f>
      </c>
      <c r="E14" s="312">
        <f>'PW 1'!M14</f>
      </c>
      <c r="F14" s="311">
        <f>'toets 3'!J14</f>
      </c>
      <c r="G14" s="311">
        <f>'toets 4'!J14</f>
      </c>
      <c r="H14" s="312">
        <f>'PW 2'!M14</f>
      </c>
      <c r="I14" s="311">
        <f>'toets 5'!J14</f>
      </c>
      <c r="J14" s="311">
        <f>'toets 6'!J14</f>
      </c>
      <c r="K14" s="312">
        <f>'PW 3'!M14</f>
      </c>
      <c r="L14" s="311">
        <f>'toets 7'!J14</f>
      </c>
      <c r="M14" s="311">
        <f>'toets 8'!J14</f>
      </c>
      <c r="N14" s="312">
        <f>'PW 4'!M14</f>
      </c>
      <c r="O14" s="311">
        <f>'toets 9'!J14</f>
      </c>
      <c r="P14" s="313">
        <f>'toets 10'!J14</f>
      </c>
      <c r="Q14" s="314">
        <f>'PW 5'!M14</f>
      </c>
      <c r="R14" s="315">
        <f>'rapport I'!R14</f>
      </c>
      <c r="S14" s="316">
        <f>'rapport II'!S14</f>
      </c>
      <c r="T14" s="316">
        <f>'rapport III'!T14</f>
      </c>
      <c r="U14" s="316">
        <f>'rapport IV'!U14</f>
      </c>
      <c r="V14" s="317">
        <f>'rapport V'!V14</f>
      </c>
      <c r="W14" s="318">
        <f t="shared" si="1"/>
      </c>
      <c r="X14" s="319">
        <f t="shared" si="1"/>
      </c>
      <c r="Y14" s="319">
        <f t="shared" si="0"/>
      </c>
      <c r="Z14" s="319">
        <f t="shared" si="0"/>
      </c>
      <c r="AA14" s="320">
        <f t="shared" si="0"/>
      </c>
    </row>
    <row r="15" spans="1:27" ht="22.5" customHeight="1">
      <c r="A15" s="178">
        <v>9</v>
      </c>
      <c r="B15" s="220">
        <f>IF('toets 1'!B15&lt;&gt;"",'toets 1'!B15,"")</f>
      </c>
      <c r="C15" s="310">
        <f>'toets 1'!J15</f>
      </c>
      <c r="D15" s="311">
        <f>'toets 2'!J15</f>
      </c>
      <c r="E15" s="312">
        <f>'PW 1'!M15</f>
      </c>
      <c r="F15" s="311">
        <f>'toets 3'!J15</f>
      </c>
      <c r="G15" s="311">
        <f>'toets 4'!J15</f>
      </c>
      <c r="H15" s="312">
        <f>'PW 2'!M15</f>
      </c>
      <c r="I15" s="311">
        <f>'toets 5'!J15</f>
      </c>
      <c r="J15" s="311">
        <f>'toets 6'!J15</f>
      </c>
      <c r="K15" s="312">
        <f>'PW 3'!M15</f>
      </c>
      <c r="L15" s="311">
        <f>'toets 7'!J15</f>
      </c>
      <c r="M15" s="311">
        <f>'toets 8'!J15</f>
      </c>
      <c r="N15" s="312">
        <f>'PW 4'!M15</f>
      </c>
      <c r="O15" s="311">
        <f>'toets 9'!J15</f>
      </c>
      <c r="P15" s="313">
        <f>'toets 10'!J15</f>
      </c>
      <c r="Q15" s="314">
        <f>'PW 5'!M15</f>
      </c>
      <c r="R15" s="315">
        <f>'rapport I'!R15</f>
      </c>
      <c r="S15" s="316">
        <f>'rapport II'!S15</f>
      </c>
      <c r="T15" s="316">
        <f>'rapport III'!T15</f>
      </c>
      <c r="U15" s="316">
        <f>'rapport IV'!U15</f>
      </c>
      <c r="V15" s="317">
        <f>'rapport V'!V15</f>
      </c>
      <c r="W15" s="318">
        <f t="shared" si="1"/>
      </c>
      <c r="X15" s="319">
        <f t="shared" si="1"/>
      </c>
      <c r="Y15" s="319">
        <f t="shared" si="0"/>
      </c>
      <c r="Z15" s="319">
        <f t="shared" si="0"/>
      </c>
      <c r="AA15" s="320">
        <f t="shared" si="0"/>
      </c>
    </row>
    <row r="16" spans="1:27" ht="22.5" customHeight="1">
      <c r="A16" s="178">
        <v>10</v>
      </c>
      <c r="B16" s="220">
        <f>IF('toets 1'!B16&lt;&gt;"",'toets 1'!B16,"")</f>
      </c>
      <c r="C16" s="310">
        <f>'toets 1'!J16</f>
      </c>
      <c r="D16" s="311">
        <f>'toets 2'!J16</f>
      </c>
      <c r="E16" s="312">
        <f>'PW 1'!M16</f>
      </c>
      <c r="F16" s="311">
        <f>'toets 3'!J16</f>
      </c>
      <c r="G16" s="311">
        <f>'toets 4'!J16</f>
      </c>
      <c r="H16" s="312">
        <f>'PW 2'!M16</f>
      </c>
      <c r="I16" s="311">
        <f>'toets 5'!J16</f>
      </c>
      <c r="J16" s="311">
        <f>'toets 6'!J16</f>
      </c>
      <c r="K16" s="312">
        <f>'PW 3'!M16</f>
      </c>
      <c r="L16" s="311">
        <f>'toets 7'!J16</f>
      </c>
      <c r="M16" s="311">
        <f>'toets 8'!J16</f>
      </c>
      <c r="N16" s="312">
        <f>'PW 4'!M16</f>
      </c>
      <c r="O16" s="311">
        <f>'toets 9'!J16</f>
      </c>
      <c r="P16" s="313">
        <f>'toets 10'!J16</f>
      </c>
      <c r="Q16" s="314">
        <f>'PW 5'!M16</f>
      </c>
      <c r="R16" s="315">
        <f>'rapport I'!R16</f>
      </c>
      <c r="S16" s="316">
        <f>'rapport II'!S16</f>
      </c>
      <c r="T16" s="316">
        <f>'rapport III'!T16</f>
      </c>
      <c r="U16" s="316">
        <f>'rapport IV'!U16</f>
      </c>
      <c r="V16" s="317">
        <f>'rapport V'!V16</f>
      </c>
      <c r="W16" s="318">
        <f t="shared" si="1"/>
      </c>
      <c r="X16" s="319">
        <f t="shared" si="1"/>
      </c>
      <c r="Y16" s="319">
        <f t="shared" si="0"/>
      </c>
      <c r="Z16" s="319">
        <f t="shared" si="0"/>
      </c>
      <c r="AA16" s="320">
        <f t="shared" si="0"/>
      </c>
    </row>
    <row r="17" spans="1:27" ht="22.5" customHeight="1">
      <c r="A17" s="178">
        <v>11</v>
      </c>
      <c r="B17" s="220">
        <f>IF('toets 1'!B17&lt;&gt;"",'toets 1'!B17,"")</f>
      </c>
      <c r="C17" s="310">
        <f>'toets 1'!J17</f>
      </c>
      <c r="D17" s="311">
        <f>'toets 2'!J17</f>
      </c>
      <c r="E17" s="312">
        <f>'PW 1'!M17</f>
      </c>
      <c r="F17" s="311">
        <f>'toets 3'!J17</f>
      </c>
      <c r="G17" s="311">
        <f>'toets 4'!J17</f>
      </c>
      <c r="H17" s="312">
        <f>'PW 2'!M17</f>
      </c>
      <c r="I17" s="311">
        <f>'toets 5'!J17</f>
      </c>
      <c r="J17" s="311">
        <f>'toets 6'!J17</f>
      </c>
      <c r="K17" s="312">
        <f>'PW 3'!M17</f>
      </c>
      <c r="L17" s="311">
        <f>'toets 7'!J17</f>
      </c>
      <c r="M17" s="311">
        <f>'toets 8'!J17</f>
      </c>
      <c r="N17" s="312">
        <f>'PW 4'!M17</f>
      </c>
      <c r="O17" s="311">
        <f>'toets 9'!J17</f>
      </c>
      <c r="P17" s="313">
        <f>'toets 10'!J17</f>
      </c>
      <c r="Q17" s="314">
        <f>'PW 5'!M17</f>
      </c>
      <c r="R17" s="315">
        <f>'rapport I'!R17</f>
      </c>
      <c r="S17" s="316">
        <f>'rapport II'!S17</f>
      </c>
      <c r="T17" s="316">
        <f>'rapport III'!T17</f>
      </c>
      <c r="U17" s="316">
        <f>'rapport IV'!U17</f>
      </c>
      <c r="V17" s="317">
        <f>'rapport V'!V17</f>
      </c>
      <c r="W17" s="318">
        <f t="shared" si="1"/>
      </c>
      <c r="X17" s="319">
        <f t="shared" si="1"/>
      </c>
      <c r="Y17" s="319">
        <f t="shared" si="0"/>
      </c>
      <c r="Z17" s="319">
        <f t="shared" si="0"/>
      </c>
      <c r="AA17" s="320">
        <f t="shared" si="0"/>
      </c>
    </row>
    <row r="18" spans="1:27" ht="22.5" customHeight="1">
      <c r="A18" s="178">
        <v>12</v>
      </c>
      <c r="B18" s="220">
        <f>IF('toets 1'!B18&lt;&gt;"",'toets 1'!B18,"")</f>
      </c>
      <c r="C18" s="310">
        <f>'toets 1'!J18</f>
      </c>
      <c r="D18" s="311">
        <f>'toets 2'!J18</f>
      </c>
      <c r="E18" s="312">
        <f>'PW 1'!M18</f>
      </c>
      <c r="F18" s="311">
        <f>'toets 3'!J18</f>
      </c>
      <c r="G18" s="311">
        <f>'toets 4'!J18</f>
      </c>
      <c r="H18" s="312">
        <f>'PW 2'!M18</f>
      </c>
      <c r="I18" s="311">
        <f>'toets 5'!J18</f>
      </c>
      <c r="J18" s="311">
        <f>'toets 6'!J18</f>
      </c>
      <c r="K18" s="312">
        <f>'PW 3'!M18</f>
      </c>
      <c r="L18" s="311">
        <f>'toets 7'!J18</f>
      </c>
      <c r="M18" s="311">
        <f>'toets 8'!J18</f>
      </c>
      <c r="N18" s="312">
        <f>'PW 4'!M18</f>
      </c>
      <c r="O18" s="311">
        <f>'toets 9'!J18</f>
      </c>
      <c r="P18" s="313">
        <f>'toets 10'!J18</f>
      </c>
      <c r="Q18" s="314">
        <f>'PW 5'!M18</f>
      </c>
      <c r="R18" s="315">
        <f>'rapport I'!R18</f>
      </c>
      <c r="S18" s="316">
        <f>'rapport II'!S18</f>
      </c>
      <c r="T18" s="316">
        <f>'rapport III'!T18</f>
      </c>
      <c r="U18" s="316">
        <f>'rapport IV'!U18</f>
      </c>
      <c r="V18" s="317">
        <f>'rapport V'!V18</f>
      </c>
      <c r="W18" s="318">
        <f t="shared" si="1"/>
      </c>
      <c r="X18" s="319">
        <f t="shared" si="1"/>
      </c>
      <c r="Y18" s="319">
        <f t="shared" si="0"/>
      </c>
      <c r="Z18" s="319">
        <f t="shared" si="0"/>
      </c>
      <c r="AA18" s="320">
        <f t="shared" si="0"/>
      </c>
    </row>
    <row r="19" spans="1:27" ht="22.5" customHeight="1">
      <c r="A19" s="178">
        <v>13</v>
      </c>
      <c r="B19" s="220">
        <f>IF('toets 1'!B19&lt;&gt;"",'toets 1'!B19,"")</f>
      </c>
      <c r="C19" s="310">
        <f>'toets 1'!J19</f>
      </c>
      <c r="D19" s="311">
        <f>'toets 2'!J19</f>
      </c>
      <c r="E19" s="312">
        <f>'PW 1'!M19</f>
      </c>
      <c r="F19" s="311">
        <f>'toets 3'!J19</f>
      </c>
      <c r="G19" s="311">
        <f>'toets 4'!J19</f>
      </c>
      <c r="H19" s="312">
        <f>'PW 2'!M19</f>
      </c>
      <c r="I19" s="311">
        <f>'toets 5'!J19</f>
      </c>
      <c r="J19" s="311">
        <f>'toets 6'!J19</f>
      </c>
      <c r="K19" s="312">
        <f>'PW 3'!M19</f>
      </c>
      <c r="L19" s="311">
        <f>'toets 7'!J19</f>
      </c>
      <c r="M19" s="311">
        <f>'toets 8'!J19</f>
      </c>
      <c r="N19" s="312">
        <f>'PW 4'!M19</f>
      </c>
      <c r="O19" s="311">
        <f>'toets 9'!J19</f>
      </c>
      <c r="P19" s="313">
        <f>'toets 10'!J19</f>
      </c>
      <c r="Q19" s="314">
        <f>'PW 5'!M19</f>
      </c>
      <c r="R19" s="315">
        <f>'rapport I'!R19</f>
      </c>
      <c r="S19" s="316">
        <f>'rapport II'!S19</f>
      </c>
      <c r="T19" s="316">
        <f>'rapport III'!T19</f>
      </c>
      <c r="U19" s="316">
        <f>'rapport IV'!U19</f>
      </c>
      <c r="V19" s="317">
        <f>'rapport V'!V19</f>
      </c>
      <c r="W19" s="318">
        <f t="shared" si="1"/>
      </c>
      <c r="X19" s="319">
        <f t="shared" si="1"/>
      </c>
      <c r="Y19" s="319">
        <f t="shared" si="0"/>
      </c>
      <c r="Z19" s="319">
        <f t="shared" si="0"/>
      </c>
      <c r="AA19" s="320">
        <f t="shared" si="0"/>
      </c>
    </row>
    <row r="20" spans="1:27" ht="22.5" customHeight="1">
      <c r="A20" s="178">
        <v>14</v>
      </c>
      <c r="B20" s="220">
        <f>IF('toets 1'!B20&lt;&gt;"",'toets 1'!B20,"")</f>
      </c>
      <c r="C20" s="310">
        <f>'toets 1'!J20</f>
      </c>
      <c r="D20" s="311">
        <f>'toets 2'!J20</f>
      </c>
      <c r="E20" s="312">
        <f>'PW 1'!M20</f>
      </c>
      <c r="F20" s="311">
        <f>'toets 3'!J20</f>
      </c>
      <c r="G20" s="311">
        <f>'toets 4'!J20</f>
      </c>
      <c r="H20" s="312">
        <f>'PW 2'!M20</f>
      </c>
      <c r="I20" s="311">
        <f>'toets 5'!J20</f>
      </c>
      <c r="J20" s="311">
        <f>'toets 6'!J20</f>
      </c>
      <c r="K20" s="312">
        <f>'PW 3'!M20</f>
      </c>
      <c r="L20" s="311">
        <f>'toets 7'!J20</f>
      </c>
      <c r="M20" s="311">
        <f>'toets 8'!J20</f>
      </c>
      <c r="N20" s="312">
        <f>'PW 4'!M20</f>
      </c>
      <c r="O20" s="311">
        <f>'toets 9'!J20</f>
      </c>
      <c r="P20" s="313">
        <f>'toets 10'!J20</f>
      </c>
      <c r="Q20" s="314">
        <f>'PW 5'!M20</f>
      </c>
      <c r="R20" s="315">
        <f>'rapport I'!R20</f>
      </c>
      <c r="S20" s="316">
        <f>'rapport II'!S20</f>
      </c>
      <c r="T20" s="316">
        <f>'rapport III'!T20</f>
      </c>
      <c r="U20" s="316">
        <f>'rapport IV'!U20</f>
      </c>
      <c r="V20" s="317">
        <f>'rapport V'!V20</f>
      </c>
      <c r="W20" s="318">
        <f t="shared" si="1"/>
      </c>
      <c r="X20" s="319">
        <f t="shared" si="1"/>
      </c>
      <c r="Y20" s="319">
        <f t="shared" si="0"/>
      </c>
      <c r="Z20" s="319">
        <f t="shared" si="0"/>
      </c>
      <c r="AA20" s="320">
        <f t="shared" si="0"/>
      </c>
    </row>
    <row r="21" spans="1:27" ht="22.5" customHeight="1">
      <c r="A21" s="178">
        <v>15</v>
      </c>
      <c r="B21" s="220">
        <f>IF('toets 1'!B21&lt;&gt;"",'toets 1'!B21,"")</f>
      </c>
      <c r="C21" s="310">
        <f>'toets 1'!J21</f>
      </c>
      <c r="D21" s="311">
        <f>'toets 2'!J21</f>
      </c>
      <c r="E21" s="312">
        <f>'PW 1'!M21</f>
      </c>
      <c r="F21" s="311">
        <f>'toets 3'!J21</f>
      </c>
      <c r="G21" s="311">
        <f>'toets 4'!J21</f>
      </c>
      <c r="H21" s="312">
        <f>'PW 2'!M21</f>
      </c>
      <c r="I21" s="311">
        <f>'toets 5'!J21</f>
      </c>
      <c r="J21" s="311">
        <f>'toets 6'!J21</f>
      </c>
      <c r="K21" s="312">
        <f>'PW 3'!M21</f>
      </c>
      <c r="L21" s="311">
        <f>'toets 7'!J21</f>
      </c>
      <c r="M21" s="311">
        <f>'toets 8'!J21</f>
      </c>
      <c r="N21" s="312">
        <f>'PW 4'!M21</f>
      </c>
      <c r="O21" s="311">
        <f>'toets 9'!J21</f>
      </c>
      <c r="P21" s="313">
        <f>'toets 10'!J21</f>
      </c>
      <c r="Q21" s="314">
        <f>'PW 5'!M21</f>
      </c>
      <c r="R21" s="315">
        <f>'rapport I'!R21</f>
      </c>
      <c r="S21" s="316">
        <f>'rapport II'!S21</f>
      </c>
      <c r="T21" s="316">
        <f>'rapport III'!T21</f>
      </c>
      <c r="U21" s="316">
        <f>'rapport IV'!U21</f>
      </c>
      <c r="V21" s="317">
        <f>'rapport V'!V21</f>
      </c>
      <c r="W21" s="318">
        <f t="shared" si="1"/>
      </c>
      <c r="X21" s="319">
        <f t="shared" si="1"/>
      </c>
      <c r="Y21" s="319">
        <f t="shared" si="0"/>
      </c>
      <c r="Z21" s="319">
        <f t="shared" si="0"/>
      </c>
      <c r="AA21" s="320">
        <f t="shared" si="0"/>
      </c>
    </row>
    <row r="22" spans="1:27" ht="22.5" customHeight="1">
      <c r="A22" s="178">
        <v>16</v>
      </c>
      <c r="B22" s="220">
        <f>IF('toets 1'!B22&lt;&gt;"",'toets 1'!B22,"")</f>
      </c>
      <c r="C22" s="310">
        <f>'toets 1'!J22</f>
      </c>
      <c r="D22" s="311">
        <f>'toets 2'!J22</f>
      </c>
      <c r="E22" s="312">
        <f>'PW 1'!M22</f>
      </c>
      <c r="F22" s="311">
        <f>'toets 3'!J22</f>
      </c>
      <c r="G22" s="311">
        <f>'toets 4'!J22</f>
      </c>
      <c r="H22" s="312">
        <f>'PW 2'!M22</f>
      </c>
      <c r="I22" s="311">
        <f>'toets 5'!J22</f>
      </c>
      <c r="J22" s="311">
        <f>'toets 6'!J22</f>
      </c>
      <c r="K22" s="312">
        <f>'PW 3'!M22</f>
      </c>
      <c r="L22" s="311">
        <f>'toets 7'!J22</f>
      </c>
      <c r="M22" s="311">
        <f>'toets 8'!J22</f>
      </c>
      <c r="N22" s="312">
        <f>'PW 4'!M22</f>
      </c>
      <c r="O22" s="311">
        <f>'toets 9'!J22</f>
      </c>
      <c r="P22" s="313">
        <f>'toets 10'!J22</f>
      </c>
      <c r="Q22" s="314">
        <f>'PW 5'!M22</f>
      </c>
      <c r="R22" s="315">
        <f>'rapport I'!R22</f>
      </c>
      <c r="S22" s="316">
        <f>'rapport II'!S22</f>
      </c>
      <c r="T22" s="316">
        <f>'rapport III'!T22</f>
      </c>
      <c r="U22" s="316">
        <f>'rapport IV'!U22</f>
      </c>
      <c r="V22" s="317">
        <f>'rapport V'!V22</f>
      </c>
      <c r="W22" s="318">
        <f t="shared" si="1"/>
      </c>
      <c r="X22" s="319">
        <f t="shared" si="1"/>
      </c>
      <c r="Y22" s="319">
        <f t="shared" si="0"/>
      </c>
      <c r="Z22" s="319">
        <f t="shared" si="0"/>
      </c>
      <c r="AA22" s="320">
        <f t="shared" si="0"/>
      </c>
    </row>
    <row r="23" spans="1:27" ht="22.5" customHeight="1">
      <c r="A23" s="178">
        <v>17</v>
      </c>
      <c r="B23" s="220">
        <f>IF('toets 1'!B23&lt;&gt;"",'toets 1'!B23,"")</f>
      </c>
      <c r="C23" s="310">
        <f>'toets 1'!J23</f>
      </c>
      <c r="D23" s="311">
        <f>'toets 2'!J23</f>
      </c>
      <c r="E23" s="312">
        <f>'PW 1'!M23</f>
      </c>
      <c r="F23" s="311">
        <f>'toets 3'!J23</f>
      </c>
      <c r="G23" s="311">
        <f>'toets 4'!J23</f>
      </c>
      <c r="H23" s="312">
        <f>'PW 2'!M23</f>
      </c>
      <c r="I23" s="311">
        <f>'toets 5'!J23</f>
      </c>
      <c r="J23" s="311">
        <f>'toets 6'!J23</f>
      </c>
      <c r="K23" s="312">
        <f>'PW 3'!M23</f>
      </c>
      <c r="L23" s="311">
        <f>'toets 7'!J23</f>
      </c>
      <c r="M23" s="311">
        <f>'toets 8'!J23</f>
      </c>
      <c r="N23" s="312">
        <f>'PW 4'!M23</f>
      </c>
      <c r="O23" s="311">
        <f>'toets 9'!J23</f>
      </c>
      <c r="P23" s="313">
        <f>'toets 10'!J23</f>
      </c>
      <c r="Q23" s="314">
        <f>'PW 5'!M23</f>
      </c>
      <c r="R23" s="315">
        <f>'rapport I'!R23</f>
      </c>
      <c r="S23" s="316">
        <f>'rapport II'!S23</f>
      </c>
      <c r="T23" s="316">
        <f>'rapport III'!T23</f>
      </c>
      <c r="U23" s="316">
        <f>'rapport IV'!U23</f>
      </c>
      <c r="V23" s="317">
        <f>'rapport V'!V23</f>
      </c>
      <c r="W23" s="318">
        <f t="shared" si="1"/>
      </c>
      <c r="X23" s="319">
        <f t="shared" si="1"/>
      </c>
      <c r="Y23" s="319">
        <f t="shared" si="1"/>
      </c>
      <c r="Z23" s="319">
        <f t="shared" si="1"/>
      </c>
      <c r="AA23" s="320">
        <f t="shared" si="1"/>
      </c>
    </row>
    <row r="24" spans="1:27" ht="22.5" customHeight="1">
      <c r="A24" s="178">
        <v>18</v>
      </c>
      <c r="B24" s="220">
        <f>IF('toets 1'!B24&lt;&gt;"",'toets 1'!B24,"")</f>
      </c>
      <c r="C24" s="310">
        <f>'toets 1'!J24</f>
      </c>
      <c r="D24" s="311">
        <f>'toets 2'!J24</f>
      </c>
      <c r="E24" s="312">
        <f>'PW 1'!M24</f>
      </c>
      <c r="F24" s="311">
        <f>'toets 3'!J24</f>
      </c>
      <c r="G24" s="311">
        <f>'toets 4'!J24</f>
      </c>
      <c r="H24" s="312">
        <f>'PW 2'!M24</f>
      </c>
      <c r="I24" s="311">
        <f>'toets 5'!J24</f>
      </c>
      <c r="J24" s="311">
        <f>'toets 6'!J24</f>
      </c>
      <c r="K24" s="312">
        <f>'PW 3'!M24</f>
      </c>
      <c r="L24" s="311">
        <f>'toets 7'!J24</f>
      </c>
      <c r="M24" s="311">
        <f>'toets 8'!J24</f>
      </c>
      <c r="N24" s="312">
        <f>'PW 4'!M24</f>
      </c>
      <c r="O24" s="311">
        <f>'toets 9'!J24</f>
      </c>
      <c r="P24" s="313">
        <f>'toets 10'!J24</f>
      </c>
      <c r="Q24" s="314">
        <f>'PW 5'!M24</f>
      </c>
      <c r="R24" s="315">
        <f>'rapport I'!R24</f>
      </c>
      <c r="S24" s="316">
        <f>'rapport II'!S24</f>
      </c>
      <c r="T24" s="316">
        <f>'rapport III'!T24</f>
      </c>
      <c r="U24" s="316">
        <f>'rapport IV'!U24</f>
      </c>
      <c r="V24" s="317">
        <f>'rapport V'!V24</f>
      </c>
      <c r="W24" s="318">
        <f t="shared" si="1"/>
      </c>
      <c r="X24" s="319">
        <f t="shared" si="1"/>
      </c>
      <c r="Y24" s="319">
        <f t="shared" si="1"/>
      </c>
      <c r="Z24" s="319">
        <f t="shared" si="1"/>
      </c>
      <c r="AA24" s="320">
        <f t="shared" si="1"/>
      </c>
    </row>
    <row r="25" spans="1:27" ht="22.5" customHeight="1">
      <c r="A25" s="178">
        <v>19</v>
      </c>
      <c r="B25" s="220">
        <f>IF('toets 1'!B25&lt;&gt;"",'toets 1'!B25,"")</f>
      </c>
      <c r="C25" s="310">
        <f>'toets 1'!J25</f>
      </c>
      <c r="D25" s="311">
        <f>'toets 2'!J25</f>
      </c>
      <c r="E25" s="312">
        <f>'PW 1'!M25</f>
      </c>
      <c r="F25" s="311">
        <f>'toets 3'!J25</f>
      </c>
      <c r="G25" s="311">
        <f>'toets 4'!J25</f>
      </c>
      <c r="H25" s="312">
        <f>'PW 2'!M25</f>
      </c>
      <c r="I25" s="311">
        <f>'toets 5'!J25</f>
      </c>
      <c r="J25" s="311">
        <f>'toets 6'!J25</f>
      </c>
      <c r="K25" s="312">
        <f>'PW 3'!M25</f>
      </c>
      <c r="L25" s="311">
        <f>'toets 7'!J25</f>
      </c>
      <c r="M25" s="311">
        <f>'toets 8'!J25</f>
      </c>
      <c r="N25" s="312">
        <f>'PW 4'!M25</f>
      </c>
      <c r="O25" s="311">
        <f>'toets 9'!J25</f>
      </c>
      <c r="P25" s="313">
        <f>'toets 10'!J25</f>
      </c>
      <c r="Q25" s="314">
        <f>'PW 5'!M25</f>
      </c>
      <c r="R25" s="315">
        <f>'rapport I'!R25</f>
      </c>
      <c r="S25" s="316">
        <f>'rapport II'!S25</f>
      </c>
      <c r="T25" s="316">
        <f>'rapport III'!T25</f>
      </c>
      <c r="U25" s="316">
        <f>'rapport IV'!U25</f>
      </c>
      <c r="V25" s="317">
        <f>'rapport V'!V25</f>
      </c>
      <c r="W25" s="318">
        <f t="shared" si="1"/>
      </c>
      <c r="X25" s="319">
        <f t="shared" si="1"/>
      </c>
      <c r="Y25" s="319">
        <f t="shared" si="1"/>
      </c>
      <c r="Z25" s="319">
        <f t="shared" si="1"/>
      </c>
      <c r="AA25" s="320">
        <f t="shared" si="1"/>
      </c>
    </row>
    <row r="26" spans="1:27" ht="22.5" customHeight="1">
      <c r="A26" s="178">
        <v>20</v>
      </c>
      <c r="B26" s="220">
        <f>IF('toets 1'!B26&lt;&gt;"",'toets 1'!B26,"")</f>
      </c>
      <c r="C26" s="310">
        <f>'toets 1'!J26</f>
      </c>
      <c r="D26" s="311">
        <f>'toets 2'!J26</f>
      </c>
      <c r="E26" s="312">
        <f>'PW 1'!M26</f>
      </c>
      <c r="F26" s="311">
        <f>'toets 3'!J26</f>
      </c>
      <c r="G26" s="311">
        <f>'toets 4'!J26</f>
      </c>
      <c r="H26" s="312">
        <f>'PW 2'!M26</f>
      </c>
      <c r="I26" s="311">
        <f>'toets 5'!J26</f>
      </c>
      <c r="J26" s="311">
        <f>'toets 6'!J26</f>
      </c>
      <c r="K26" s="312">
        <f>'PW 3'!M26</f>
      </c>
      <c r="L26" s="311">
        <f>'toets 7'!J26</f>
      </c>
      <c r="M26" s="311">
        <f>'toets 8'!J26</f>
      </c>
      <c r="N26" s="312">
        <f>'PW 4'!M26</f>
      </c>
      <c r="O26" s="311">
        <f>'toets 9'!J26</f>
      </c>
      <c r="P26" s="313">
        <f>'toets 10'!J26</f>
      </c>
      <c r="Q26" s="314">
        <f>'PW 5'!M26</f>
      </c>
      <c r="R26" s="315">
        <f>'rapport I'!R26</f>
      </c>
      <c r="S26" s="316">
        <f>'rapport II'!S26</f>
      </c>
      <c r="T26" s="316">
        <f>'rapport III'!T26</f>
      </c>
      <c r="U26" s="316">
        <f>'rapport IV'!U26</f>
      </c>
      <c r="V26" s="317">
        <f>'rapport V'!V26</f>
      </c>
      <c r="W26" s="318">
        <f t="shared" si="1"/>
      </c>
      <c r="X26" s="319">
        <f t="shared" si="1"/>
      </c>
      <c r="Y26" s="319">
        <f t="shared" si="1"/>
      </c>
      <c r="Z26" s="319">
        <f t="shared" si="1"/>
      </c>
      <c r="AA26" s="320">
        <f t="shared" si="1"/>
      </c>
    </row>
    <row r="27" spans="1:27" ht="22.5" customHeight="1">
      <c r="A27" s="178">
        <v>21</v>
      </c>
      <c r="B27" s="220">
        <f>IF('toets 1'!B27&lt;&gt;"",'toets 1'!B27,"")</f>
      </c>
      <c r="C27" s="310">
        <f>'toets 1'!J27</f>
      </c>
      <c r="D27" s="311">
        <f>'toets 2'!J27</f>
      </c>
      <c r="E27" s="312">
        <f>'PW 1'!M27</f>
      </c>
      <c r="F27" s="311">
        <f>'toets 3'!J27</f>
      </c>
      <c r="G27" s="311">
        <f>'toets 4'!J27</f>
      </c>
      <c r="H27" s="312">
        <f>'PW 2'!M27</f>
      </c>
      <c r="I27" s="311">
        <f>'toets 5'!J27</f>
      </c>
      <c r="J27" s="311">
        <f>'toets 6'!J27</f>
      </c>
      <c r="K27" s="312">
        <f>'PW 3'!M27</f>
      </c>
      <c r="L27" s="311">
        <f>'toets 7'!J27</f>
      </c>
      <c r="M27" s="311">
        <f>'toets 8'!J27</f>
      </c>
      <c r="N27" s="312">
        <f>'PW 4'!M27</f>
      </c>
      <c r="O27" s="311">
        <f>'toets 9'!J27</f>
      </c>
      <c r="P27" s="313">
        <f>'toets 10'!J27</f>
      </c>
      <c r="Q27" s="314">
        <f>'PW 5'!M27</f>
      </c>
      <c r="R27" s="315">
        <f>'rapport I'!R27</f>
      </c>
      <c r="S27" s="316">
        <f>'rapport II'!S27</f>
      </c>
      <c r="T27" s="316">
        <f>'rapport III'!T27</f>
      </c>
      <c r="U27" s="316">
        <f>'rapport IV'!U27</f>
      </c>
      <c r="V27" s="317">
        <f>'rapport V'!V27</f>
      </c>
      <c r="W27" s="318">
        <f t="shared" si="1"/>
      </c>
      <c r="X27" s="319">
        <f t="shared" si="1"/>
      </c>
      <c r="Y27" s="319">
        <f t="shared" si="1"/>
      </c>
      <c r="Z27" s="319">
        <f t="shared" si="1"/>
      </c>
      <c r="AA27" s="320">
        <f t="shared" si="1"/>
      </c>
    </row>
    <row r="28" spans="1:27" ht="22.5" customHeight="1">
      <c r="A28" s="178">
        <v>22</v>
      </c>
      <c r="B28" s="220">
        <f>IF('toets 1'!B28&lt;&gt;"",'toets 1'!B28,"")</f>
      </c>
      <c r="C28" s="310">
        <f>'toets 1'!J28</f>
      </c>
      <c r="D28" s="311">
        <f>'toets 2'!J28</f>
      </c>
      <c r="E28" s="312">
        <f>'PW 1'!M28</f>
      </c>
      <c r="F28" s="311">
        <f>'toets 3'!J28</f>
      </c>
      <c r="G28" s="311">
        <f>'toets 4'!J28</f>
      </c>
      <c r="H28" s="312">
        <f>'PW 2'!M28</f>
      </c>
      <c r="I28" s="311">
        <f>'toets 5'!J28</f>
      </c>
      <c r="J28" s="311">
        <f>'toets 6'!J28</f>
      </c>
      <c r="K28" s="312">
        <f>'PW 3'!M28</f>
      </c>
      <c r="L28" s="311">
        <f>'toets 7'!J28</f>
      </c>
      <c r="M28" s="311">
        <f>'toets 8'!J28</f>
      </c>
      <c r="N28" s="312">
        <f>'PW 4'!M28</f>
      </c>
      <c r="O28" s="311">
        <f>'toets 9'!J28</f>
      </c>
      <c r="P28" s="313">
        <f>'toets 10'!J28</f>
      </c>
      <c r="Q28" s="314">
        <f>'PW 5'!M28</f>
      </c>
      <c r="R28" s="315">
        <f>'rapport I'!R28</f>
      </c>
      <c r="S28" s="316">
        <f>'rapport II'!S28</f>
      </c>
      <c r="T28" s="316">
        <f>'rapport III'!T28</f>
      </c>
      <c r="U28" s="316">
        <f>'rapport IV'!U28</f>
      </c>
      <c r="V28" s="317">
        <f>'rapport V'!V28</f>
      </c>
      <c r="W28" s="318">
        <f t="shared" si="1"/>
      </c>
      <c r="X28" s="319">
        <f t="shared" si="1"/>
      </c>
      <c r="Y28" s="319">
        <f t="shared" si="1"/>
      </c>
      <c r="Z28" s="319">
        <f t="shared" si="1"/>
      </c>
      <c r="AA28" s="320">
        <f t="shared" si="1"/>
      </c>
    </row>
    <row r="29" spans="1:27" ht="22.5" customHeight="1">
      <c r="A29" s="178">
        <v>23</v>
      </c>
      <c r="B29" s="220">
        <f>IF('toets 1'!B29&lt;&gt;"",'toets 1'!B29,"")</f>
      </c>
      <c r="C29" s="310">
        <f>'toets 1'!J29</f>
      </c>
      <c r="D29" s="311">
        <f>'toets 2'!J29</f>
      </c>
      <c r="E29" s="312">
        <f>'PW 1'!M29</f>
      </c>
      <c r="F29" s="311">
        <f>'toets 3'!J29</f>
      </c>
      <c r="G29" s="311">
        <f>'toets 4'!J29</f>
      </c>
      <c r="H29" s="312">
        <f>'PW 2'!M29</f>
      </c>
      <c r="I29" s="311">
        <f>'toets 5'!J29</f>
      </c>
      <c r="J29" s="311">
        <f>'toets 6'!J29</f>
      </c>
      <c r="K29" s="312">
        <f>'PW 3'!M29</f>
      </c>
      <c r="L29" s="311">
        <f>'toets 7'!J29</f>
      </c>
      <c r="M29" s="311">
        <f>'toets 8'!J29</f>
      </c>
      <c r="N29" s="312">
        <f>'PW 4'!M29</f>
      </c>
      <c r="O29" s="311">
        <f>'toets 9'!J29</f>
      </c>
      <c r="P29" s="313">
        <f>'toets 10'!J29</f>
      </c>
      <c r="Q29" s="314">
        <f>'PW 5'!M29</f>
      </c>
      <c r="R29" s="315">
        <f>'rapport I'!R29</f>
      </c>
      <c r="S29" s="316">
        <f>'rapport II'!S29</f>
      </c>
      <c r="T29" s="316">
        <f>'rapport III'!T29</f>
      </c>
      <c r="U29" s="316">
        <f>'rapport IV'!U29</f>
      </c>
      <c r="V29" s="317">
        <f>'rapport V'!V29</f>
      </c>
      <c r="W29" s="318">
        <f t="shared" si="1"/>
      </c>
      <c r="X29" s="319">
        <f t="shared" si="1"/>
      </c>
      <c r="Y29" s="319">
        <f t="shared" si="1"/>
      </c>
      <c r="Z29" s="319">
        <f t="shared" si="1"/>
      </c>
      <c r="AA29" s="320">
        <f t="shared" si="1"/>
      </c>
    </row>
    <row r="30" spans="1:27" ht="22.5" customHeight="1">
      <c r="A30" s="178">
        <v>24</v>
      </c>
      <c r="B30" s="220">
        <f>IF('toets 1'!B30&lt;&gt;"",'toets 1'!B30,"")</f>
      </c>
      <c r="C30" s="310">
        <f>'toets 1'!J30</f>
      </c>
      <c r="D30" s="311">
        <f>'toets 2'!J30</f>
      </c>
      <c r="E30" s="312">
        <f>'PW 1'!M30</f>
      </c>
      <c r="F30" s="311">
        <f>'toets 3'!J30</f>
      </c>
      <c r="G30" s="311">
        <f>'toets 4'!J30</f>
      </c>
      <c r="H30" s="312">
        <f>'PW 2'!M30</f>
      </c>
      <c r="I30" s="311">
        <f>'toets 5'!J30</f>
      </c>
      <c r="J30" s="311">
        <f>'toets 6'!J30</f>
      </c>
      <c r="K30" s="312">
        <f>'PW 3'!M30</f>
      </c>
      <c r="L30" s="311">
        <f>'toets 7'!J30</f>
      </c>
      <c r="M30" s="311">
        <f>'toets 8'!J30</f>
      </c>
      <c r="N30" s="312">
        <f>'PW 4'!M30</f>
      </c>
      <c r="O30" s="311">
        <f>'toets 9'!J30</f>
      </c>
      <c r="P30" s="313">
        <f>'toets 10'!J30</f>
      </c>
      <c r="Q30" s="314">
        <f>'PW 5'!M30</f>
      </c>
      <c r="R30" s="315">
        <f>'rapport I'!R30</f>
      </c>
      <c r="S30" s="316">
        <f>'rapport II'!S30</f>
      </c>
      <c r="T30" s="316">
        <f>'rapport III'!T30</f>
      </c>
      <c r="U30" s="316">
        <f>'rapport IV'!U30</f>
      </c>
      <c r="V30" s="317">
        <f>'rapport V'!V30</f>
      </c>
      <c r="W30" s="318">
        <f t="shared" si="1"/>
      </c>
      <c r="X30" s="319">
        <f t="shared" si="1"/>
      </c>
      <c r="Y30" s="319">
        <f t="shared" si="1"/>
      </c>
      <c r="Z30" s="319">
        <f t="shared" si="1"/>
      </c>
      <c r="AA30" s="320">
        <f t="shared" si="1"/>
      </c>
    </row>
    <row r="31" spans="1:27" ht="22.5" customHeight="1">
      <c r="A31" s="178">
        <v>25</v>
      </c>
      <c r="B31" s="220">
        <f>IF('toets 1'!B31&lt;&gt;"",'toets 1'!B31,"")</f>
      </c>
      <c r="C31" s="310">
        <f>'toets 1'!J31</f>
      </c>
      <c r="D31" s="311">
        <f>'toets 2'!J31</f>
      </c>
      <c r="E31" s="312">
        <f>'PW 1'!M31</f>
      </c>
      <c r="F31" s="311">
        <f>'toets 3'!J31</f>
      </c>
      <c r="G31" s="311">
        <f>'toets 4'!J31</f>
      </c>
      <c r="H31" s="312">
        <f>'PW 2'!M31</f>
      </c>
      <c r="I31" s="311">
        <f>'toets 5'!J31</f>
      </c>
      <c r="J31" s="311">
        <f>'toets 6'!J31</f>
      </c>
      <c r="K31" s="312">
        <f>'PW 3'!M31</f>
      </c>
      <c r="L31" s="311">
        <f>'toets 7'!J31</f>
      </c>
      <c r="M31" s="311">
        <f>'toets 8'!J31</f>
      </c>
      <c r="N31" s="312">
        <f>'PW 4'!M31</f>
      </c>
      <c r="O31" s="311">
        <f>'toets 9'!J31</f>
      </c>
      <c r="P31" s="313">
        <f>'toets 10'!J31</f>
      </c>
      <c r="Q31" s="314">
        <f>'PW 5'!M31</f>
      </c>
      <c r="R31" s="315">
        <f>'rapport I'!R31</f>
      </c>
      <c r="S31" s="316">
        <f>'rapport II'!S31</f>
      </c>
      <c r="T31" s="316">
        <f>'rapport III'!T31</f>
      </c>
      <c r="U31" s="316">
        <f>'rapport IV'!U31</f>
      </c>
      <c r="V31" s="317">
        <f>'rapport V'!V31</f>
      </c>
      <c r="W31" s="318">
        <f t="shared" si="1"/>
      </c>
      <c r="X31" s="319">
        <f t="shared" si="1"/>
      </c>
      <c r="Y31" s="319">
        <f t="shared" si="1"/>
      </c>
      <c r="Z31" s="319">
        <f t="shared" si="1"/>
      </c>
      <c r="AA31" s="320">
        <f t="shared" si="1"/>
      </c>
    </row>
    <row r="32" spans="1:27" ht="22.5" customHeight="1">
      <c r="A32" s="178">
        <v>26</v>
      </c>
      <c r="B32" s="220">
        <f>IF('toets 1'!B32&lt;&gt;"",'toets 1'!B32,"")</f>
      </c>
      <c r="C32" s="310">
        <f>'toets 1'!J32</f>
      </c>
      <c r="D32" s="311">
        <f>'toets 2'!J32</f>
      </c>
      <c r="E32" s="312">
        <f>'PW 1'!M32</f>
      </c>
      <c r="F32" s="311">
        <f>'toets 3'!J32</f>
      </c>
      <c r="G32" s="311">
        <f>'toets 4'!J32</f>
      </c>
      <c r="H32" s="312">
        <f>'PW 2'!M32</f>
      </c>
      <c r="I32" s="311">
        <f>'toets 5'!J32</f>
      </c>
      <c r="J32" s="311">
        <f>'toets 6'!J32</f>
      </c>
      <c r="K32" s="312">
        <f>'PW 3'!M32</f>
      </c>
      <c r="L32" s="311">
        <f>'toets 7'!J32</f>
      </c>
      <c r="M32" s="311">
        <f>'toets 8'!J32</f>
      </c>
      <c r="N32" s="312">
        <f>'PW 4'!M32</f>
      </c>
      <c r="O32" s="311">
        <f>'toets 9'!J32</f>
      </c>
      <c r="P32" s="313">
        <f>'toets 10'!J32</f>
      </c>
      <c r="Q32" s="314">
        <f>'PW 5'!M32</f>
      </c>
      <c r="R32" s="315">
        <f>'rapport I'!R32</f>
      </c>
      <c r="S32" s="316">
        <f>'rapport II'!S32</f>
      </c>
      <c r="T32" s="316">
        <f>'rapport III'!T32</f>
      </c>
      <c r="U32" s="316">
        <f>'rapport IV'!U32</f>
      </c>
      <c r="V32" s="317">
        <f>'rapport V'!V32</f>
      </c>
      <c r="W32" s="318">
        <f t="shared" si="1"/>
      </c>
      <c r="X32" s="319">
        <f t="shared" si="1"/>
      </c>
      <c r="Y32" s="319">
        <f t="shared" si="1"/>
      </c>
      <c r="Z32" s="319">
        <f t="shared" si="1"/>
      </c>
      <c r="AA32" s="320">
        <f t="shared" si="1"/>
      </c>
    </row>
    <row r="33" spans="1:27" ht="22.5" customHeight="1">
      <c r="A33" s="178">
        <v>27</v>
      </c>
      <c r="B33" s="220">
        <f>IF('toets 1'!B33&lt;&gt;"",'toets 1'!B33,"")</f>
      </c>
      <c r="C33" s="310">
        <f>'toets 1'!J33</f>
      </c>
      <c r="D33" s="311">
        <f>'toets 2'!J33</f>
      </c>
      <c r="E33" s="312">
        <f>'PW 1'!M33</f>
      </c>
      <c r="F33" s="311">
        <f>'toets 3'!J33</f>
      </c>
      <c r="G33" s="311">
        <f>'toets 4'!J33</f>
      </c>
      <c r="H33" s="312">
        <f>'PW 2'!M33</f>
      </c>
      <c r="I33" s="311">
        <f>'toets 5'!J33</f>
      </c>
      <c r="J33" s="311">
        <f>'toets 6'!J33</f>
      </c>
      <c r="K33" s="312">
        <f>'PW 3'!M33</f>
      </c>
      <c r="L33" s="311">
        <f>'toets 7'!J33</f>
      </c>
      <c r="M33" s="311">
        <f>'toets 8'!J33</f>
      </c>
      <c r="N33" s="312">
        <f>'PW 4'!M33</f>
      </c>
      <c r="O33" s="311">
        <f>'toets 9'!J33</f>
      </c>
      <c r="P33" s="313">
        <f>'toets 10'!J33</f>
      </c>
      <c r="Q33" s="314">
        <f>'PW 5'!M33</f>
      </c>
      <c r="R33" s="315">
        <f>'rapport I'!R33</f>
      </c>
      <c r="S33" s="316">
        <f>'rapport II'!S33</f>
      </c>
      <c r="T33" s="316">
        <f>'rapport III'!T33</f>
      </c>
      <c r="U33" s="316">
        <f>'rapport IV'!U33</f>
      </c>
      <c r="V33" s="317">
        <f>'rapport V'!V33</f>
      </c>
      <c r="W33" s="318">
        <f t="shared" si="1"/>
      </c>
      <c r="X33" s="319">
        <f t="shared" si="1"/>
      </c>
      <c r="Y33" s="319">
        <f t="shared" si="1"/>
      </c>
      <c r="Z33" s="319">
        <f t="shared" si="1"/>
      </c>
      <c r="AA33" s="320">
        <f t="shared" si="1"/>
      </c>
    </row>
    <row r="34" spans="1:27" ht="22.5" customHeight="1">
      <c r="A34" s="178">
        <v>28</v>
      </c>
      <c r="B34" s="220">
        <f>IF('toets 1'!B34&lt;&gt;"",'toets 1'!B34,"")</f>
      </c>
      <c r="C34" s="310">
        <f>'toets 1'!J34</f>
      </c>
      <c r="D34" s="311">
        <f>'toets 2'!J34</f>
      </c>
      <c r="E34" s="312">
        <f>'PW 1'!M34</f>
      </c>
      <c r="F34" s="311">
        <f>'toets 3'!J34</f>
      </c>
      <c r="G34" s="311">
        <f>'toets 4'!J34</f>
      </c>
      <c r="H34" s="312">
        <f>'PW 2'!M34</f>
      </c>
      <c r="I34" s="311">
        <f>'toets 5'!J34</f>
      </c>
      <c r="J34" s="311">
        <f>'toets 6'!J34</f>
      </c>
      <c r="K34" s="312">
        <f>'PW 3'!M34</f>
      </c>
      <c r="L34" s="311">
        <f>'toets 7'!J34</f>
      </c>
      <c r="M34" s="311">
        <f>'toets 8'!J34</f>
      </c>
      <c r="N34" s="312">
        <f>'PW 4'!M34</f>
      </c>
      <c r="O34" s="311">
        <f>'toets 9'!J34</f>
      </c>
      <c r="P34" s="313">
        <f>'toets 10'!J34</f>
      </c>
      <c r="Q34" s="314">
        <f>'PW 5'!M34</f>
      </c>
      <c r="R34" s="315">
        <f>'rapport I'!R34</f>
      </c>
      <c r="S34" s="316">
        <f>'rapport II'!S34</f>
      </c>
      <c r="T34" s="316">
        <f>'rapport III'!T34</f>
      </c>
      <c r="U34" s="316">
        <f>'rapport IV'!U34</f>
      </c>
      <c r="V34" s="317">
        <f>'rapport V'!V34</f>
      </c>
      <c r="W34" s="318">
        <f t="shared" si="1"/>
      </c>
      <c r="X34" s="319">
        <f t="shared" si="1"/>
      </c>
      <c r="Y34" s="319">
        <f t="shared" si="1"/>
      </c>
      <c r="Z34" s="319">
        <f t="shared" si="1"/>
      </c>
      <c r="AA34" s="320">
        <f t="shared" si="1"/>
      </c>
    </row>
    <row r="35" spans="1:27" ht="22.5" customHeight="1">
      <c r="A35" s="178">
        <v>29</v>
      </c>
      <c r="B35" s="220">
        <f>IF('toets 1'!B35&lt;&gt;"",'toets 1'!B35,"")</f>
      </c>
      <c r="C35" s="310">
        <f>'toets 1'!J35</f>
      </c>
      <c r="D35" s="311">
        <f>'toets 2'!J35</f>
      </c>
      <c r="E35" s="312">
        <f>'PW 1'!M35</f>
      </c>
      <c r="F35" s="311">
        <f>'toets 3'!J35</f>
      </c>
      <c r="G35" s="311">
        <f>'toets 4'!J35</f>
      </c>
      <c r="H35" s="312">
        <f>'PW 2'!M35</f>
      </c>
      <c r="I35" s="311">
        <f>'toets 5'!J35</f>
      </c>
      <c r="J35" s="311">
        <f>'toets 6'!J35</f>
      </c>
      <c r="K35" s="312">
        <f>'PW 3'!M35</f>
      </c>
      <c r="L35" s="311">
        <f>'toets 7'!J35</f>
      </c>
      <c r="M35" s="311">
        <f>'toets 8'!J35</f>
      </c>
      <c r="N35" s="312">
        <f>'PW 4'!M35</f>
      </c>
      <c r="O35" s="311">
        <f>'toets 9'!J35</f>
      </c>
      <c r="P35" s="313">
        <f>'toets 10'!J35</f>
      </c>
      <c r="Q35" s="314">
        <f>'PW 5'!M35</f>
      </c>
      <c r="R35" s="315">
        <f>'rapport I'!R35</f>
      </c>
      <c r="S35" s="316">
        <f>'rapport II'!S35</f>
      </c>
      <c r="T35" s="316">
        <f>'rapport III'!T35</f>
      </c>
      <c r="U35" s="316">
        <f>'rapport IV'!U35</f>
      </c>
      <c r="V35" s="317">
        <f>'rapport V'!V35</f>
      </c>
      <c r="W35" s="318">
        <f t="shared" si="1"/>
      </c>
      <c r="X35" s="319">
        <f t="shared" si="1"/>
      </c>
      <c r="Y35" s="319">
        <f t="shared" si="1"/>
      </c>
      <c r="Z35" s="319">
        <f t="shared" si="1"/>
      </c>
      <c r="AA35" s="320">
        <f t="shared" si="1"/>
      </c>
    </row>
    <row r="36" spans="1:27" ht="22.5" customHeight="1">
      <c r="A36" s="178">
        <v>30</v>
      </c>
      <c r="B36" s="220">
        <f>IF('toets 1'!B36&lt;&gt;"",'toets 1'!B36,"")</f>
      </c>
      <c r="C36" s="310">
        <f>'toets 1'!J36</f>
      </c>
      <c r="D36" s="311">
        <f>'toets 2'!J36</f>
      </c>
      <c r="E36" s="312">
        <f>'PW 1'!M36</f>
      </c>
      <c r="F36" s="311">
        <f>'toets 3'!J36</f>
      </c>
      <c r="G36" s="311">
        <f>'toets 4'!J36</f>
      </c>
      <c r="H36" s="312">
        <f>'PW 2'!M36</f>
      </c>
      <c r="I36" s="311">
        <f>'toets 5'!J36</f>
      </c>
      <c r="J36" s="311">
        <f>'toets 6'!J36</f>
      </c>
      <c r="K36" s="312">
        <f>'PW 3'!M36</f>
      </c>
      <c r="L36" s="311">
        <f>'toets 7'!J36</f>
      </c>
      <c r="M36" s="311">
        <f>'toets 8'!J36</f>
      </c>
      <c r="N36" s="312">
        <f>'PW 4'!M36</f>
      </c>
      <c r="O36" s="311">
        <f>'toets 9'!J36</f>
      </c>
      <c r="P36" s="313">
        <f>'toets 10'!J36</f>
      </c>
      <c r="Q36" s="314">
        <f>'PW 5'!M36</f>
      </c>
      <c r="R36" s="315">
        <f>'rapport I'!R36</f>
      </c>
      <c r="S36" s="316">
        <f>'rapport II'!S36</f>
      </c>
      <c r="T36" s="316">
        <f>'rapport III'!T36</f>
      </c>
      <c r="U36" s="316">
        <f>'rapport IV'!U36</f>
      </c>
      <c r="V36" s="317">
        <f>'rapport V'!V36</f>
      </c>
      <c r="W36" s="318">
        <f t="shared" si="1"/>
      </c>
      <c r="X36" s="319">
        <f t="shared" si="1"/>
      </c>
      <c r="Y36" s="319">
        <f t="shared" si="1"/>
      </c>
      <c r="Z36" s="319">
        <f t="shared" si="1"/>
      </c>
      <c r="AA36" s="320">
        <f t="shared" si="1"/>
      </c>
    </row>
    <row r="37" spans="1:27" ht="22.5" customHeight="1">
      <c r="A37" s="178">
        <v>31</v>
      </c>
      <c r="B37" s="220">
        <f>IF('toets 1'!B37&lt;&gt;"",'toets 1'!B37,"")</f>
      </c>
      <c r="C37" s="310">
        <f>'toets 1'!J37</f>
      </c>
      <c r="D37" s="311">
        <f>'toets 2'!J37</f>
      </c>
      <c r="E37" s="312">
        <f>'PW 1'!M37</f>
      </c>
      <c r="F37" s="311">
        <f>'toets 3'!J37</f>
      </c>
      <c r="G37" s="311">
        <f>'toets 4'!J37</f>
      </c>
      <c r="H37" s="312">
        <f>'PW 2'!M37</f>
      </c>
      <c r="I37" s="311">
        <f>'toets 5'!J37</f>
      </c>
      <c r="J37" s="311">
        <f>'toets 6'!J37</f>
      </c>
      <c r="K37" s="312">
        <f>'PW 3'!M37</f>
      </c>
      <c r="L37" s="311">
        <f>'toets 7'!J37</f>
      </c>
      <c r="M37" s="311">
        <f>'toets 8'!J37</f>
      </c>
      <c r="N37" s="312">
        <f>'PW 4'!M37</f>
      </c>
      <c r="O37" s="311">
        <f>'toets 9'!J37</f>
      </c>
      <c r="P37" s="313">
        <f>'toets 10'!J37</f>
      </c>
      <c r="Q37" s="314">
        <f>'PW 5'!M37</f>
      </c>
      <c r="R37" s="315">
        <f>'rapport I'!R37</f>
      </c>
      <c r="S37" s="316">
        <f>'rapport II'!S37</f>
      </c>
      <c r="T37" s="316">
        <f>'rapport III'!T37</f>
      </c>
      <c r="U37" s="316">
        <f>'rapport IV'!U37</f>
      </c>
      <c r="V37" s="317">
        <f>'rapport V'!V37</f>
      </c>
      <c r="W37" s="318">
        <f t="shared" si="1"/>
      </c>
      <c r="X37" s="319">
        <f t="shared" si="1"/>
      </c>
      <c r="Y37" s="319">
        <f t="shared" si="1"/>
      </c>
      <c r="Z37" s="319">
        <f t="shared" si="1"/>
      </c>
      <c r="AA37" s="320">
        <f t="shared" si="1"/>
      </c>
    </row>
    <row r="38" spans="1:27" ht="22.5" customHeight="1">
      <c r="A38" s="178">
        <v>32</v>
      </c>
      <c r="B38" s="220">
        <f>IF('toets 1'!B38&lt;&gt;"",'toets 1'!B38,"")</f>
      </c>
      <c r="C38" s="310">
        <f>'toets 1'!J38</f>
      </c>
      <c r="D38" s="311">
        <f>'toets 2'!J38</f>
      </c>
      <c r="E38" s="312">
        <f>'PW 1'!M38</f>
      </c>
      <c r="F38" s="311">
        <f>'toets 3'!J38</f>
      </c>
      <c r="G38" s="311">
        <f>'toets 4'!J38</f>
      </c>
      <c r="H38" s="312">
        <f>'PW 2'!M38</f>
      </c>
      <c r="I38" s="311">
        <f>'toets 5'!J38</f>
      </c>
      <c r="J38" s="311">
        <f>'toets 6'!J38</f>
      </c>
      <c r="K38" s="312">
        <f>'PW 3'!M38</f>
      </c>
      <c r="L38" s="311">
        <f>'toets 7'!J38</f>
      </c>
      <c r="M38" s="311">
        <f>'toets 8'!J38</f>
      </c>
      <c r="N38" s="312">
        <f>'PW 4'!M38</f>
      </c>
      <c r="O38" s="311">
        <f>'toets 9'!J38</f>
      </c>
      <c r="P38" s="313">
        <f>'toets 10'!J38</f>
      </c>
      <c r="Q38" s="314">
        <f>'PW 5'!M38</f>
      </c>
      <c r="R38" s="315">
        <f>'rapport I'!R38</f>
      </c>
      <c r="S38" s="316">
        <f>'rapport II'!S38</f>
      </c>
      <c r="T38" s="316">
        <f>'rapport III'!T38</f>
      </c>
      <c r="U38" s="316">
        <f>'rapport IV'!U38</f>
      </c>
      <c r="V38" s="317">
        <f>'rapport V'!V38</f>
      </c>
      <c r="W38" s="318">
        <f t="shared" si="1"/>
      </c>
      <c r="X38" s="319">
        <f t="shared" si="1"/>
      </c>
      <c r="Y38" s="319">
        <f t="shared" si="1"/>
      </c>
      <c r="Z38" s="319">
        <f t="shared" si="1"/>
      </c>
      <c r="AA38" s="320">
        <f t="shared" si="1"/>
      </c>
    </row>
    <row r="39" spans="1:27" ht="22.5" customHeight="1">
      <c r="A39" s="178">
        <v>33</v>
      </c>
      <c r="B39" s="220">
        <f>IF('toets 1'!B39&lt;&gt;"",'toets 1'!B39,"")</f>
      </c>
      <c r="C39" s="310">
        <f>'toets 1'!J39</f>
      </c>
      <c r="D39" s="311">
        <f>'toets 2'!J39</f>
      </c>
      <c r="E39" s="312">
        <f>'PW 1'!M39</f>
      </c>
      <c r="F39" s="311">
        <f>'toets 3'!J39</f>
      </c>
      <c r="G39" s="311">
        <f>'toets 4'!J39</f>
      </c>
      <c r="H39" s="312">
        <f>'PW 2'!M39</f>
      </c>
      <c r="I39" s="311">
        <f>'toets 5'!J39</f>
      </c>
      <c r="J39" s="311">
        <f>'toets 6'!J39</f>
      </c>
      <c r="K39" s="312">
        <f>'PW 3'!M39</f>
      </c>
      <c r="L39" s="311">
        <f>'toets 7'!J39</f>
      </c>
      <c r="M39" s="311">
        <f>'toets 8'!J39</f>
      </c>
      <c r="N39" s="312">
        <f>'PW 4'!M39</f>
      </c>
      <c r="O39" s="311">
        <f>'toets 9'!J39</f>
      </c>
      <c r="P39" s="313">
        <f>'toets 10'!J39</f>
      </c>
      <c r="Q39" s="314">
        <f>'PW 5'!M39</f>
      </c>
      <c r="R39" s="315">
        <f>'rapport I'!R39</f>
      </c>
      <c r="S39" s="316">
        <f>'rapport II'!S39</f>
      </c>
      <c r="T39" s="316">
        <f>'rapport III'!T39</f>
      </c>
      <c r="U39" s="316">
        <f>'rapport IV'!U39</f>
      </c>
      <c r="V39" s="317">
        <f>'rapport V'!V39</f>
      </c>
      <c r="W39" s="318">
        <f t="shared" si="1"/>
      </c>
      <c r="X39" s="319">
        <f t="shared" si="1"/>
      </c>
      <c r="Y39" s="319">
        <f t="shared" si="1"/>
      </c>
      <c r="Z39" s="319">
        <f t="shared" si="1"/>
      </c>
      <c r="AA39" s="320">
        <f t="shared" si="1"/>
      </c>
    </row>
    <row r="40" spans="1:27" ht="22.5" customHeight="1">
      <c r="A40" s="178">
        <v>34</v>
      </c>
      <c r="B40" s="220">
        <f>IF('toets 1'!B40&lt;&gt;"",'toets 1'!B40,"")</f>
      </c>
      <c r="C40" s="310">
        <f>'toets 1'!J40</f>
      </c>
      <c r="D40" s="311">
        <f>'toets 2'!J40</f>
      </c>
      <c r="E40" s="312">
        <f>'PW 1'!M40</f>
      </c>
      <c r="F40" s="311">
        <f>'toets 3'!J40</f>
      </c>
      <c r="G40" s="311">
        <f>'toets 4'!J40</f>
      </c>
      <c r="H40" s="312">
        <f>'PW 2'!M40</f>
      </c>
      <c r="I40" s="311">
        <f>'toets 5'!J40</f>
      </c>
      <c r="J40" s="311">
        <f>'toets 6'!J40</f>
      </c>
      <c r="K40" s="312">
        <f>'PW 3'!M40</f>
      </c>
      <c r="L40" s="311">
        <f>'toets 7'!J40</f>
      </c>
      <c r="M40" s="311">
        <f>'toets 8'!J40</f>
      </c>
      <c r="N40" s="312">
        <f>'PW 4'!M40</f>
      </c>
      <c r="O40" s="311">
        <f>'toets 9'!J40</f>
      </c>
      <c r="P40" s="313">
        <f>'toets 10'!J40</f>
      </c>
      <c r="Q40" s="314">
        <f>'PW 5'!M40</f>
      </c>
      <c r="R40" s="315">
        <f>'rapport I'!R40</f>
      </c>
      <c r="S40" s="316">
        <f>'rapport II'!S40</f>
      </c>
      <c r="T40" s="316">
        <f>'rapport III'!T40</f>
      </c>
      <c r="U40" s="316">
        <f>'rapport IV'!U40</f>
      </c>
      <c r="V40" s="317">
        <f>'rapport V'!V40</f>
      </c>
      <c r="W40" s="318">
        <f t="shared" si="1"/>
      </c>
      <c r="X40" s="319">
        <f t="shared" si="1"/>
      </c>
      <c r="Y40" s="319">
        <f t="shared" si="1"/>
      </c>
      <c r="Z40" s="319">
        <f t="shared" si="1"/>
      </c>
      <c r="AA40" s="320">
        <f t="shared" si="1"/>
      </c>
    </row>
    <row r="41" spans="1:27" ht="22.5" customHeight="1" thickBot="1">
      <c r="A41" s="183">
        <v>35</v>
      </c>
      <c r="B41" s="221">
        <f>IF('toets 1'!B41&lt;&gt;"",'toets 1'!B41,"")</f>
      </c>
      <c r="C41" s="321">
        <f>'toets 1'!J41</f>
      </c>
      <c r="D41" s="322">
        <f>'toets 2'!J41</f>
      </c>
      <c r="E41" s="323">
        <f>'PW 1'!M41</f>
      </c>
      <c r="F41" s="322">
        <f>'toets 3'!J41</f>
      </c>
      <c r="G41" s="322">
        <f>'toets 4'!J41</f>
      </c>
      <c r="H41" s="323">
        <f>'PW 2'!M41</f>
      </c>
      <c r="I41" s="322">
        <f>'toets 5'!J41</f>
      </c>
      <c r="J41" s="322">
        <f>'toets 6'!J41</f>
      </c>
      <c r="K41" s="323">
        <f>'PW 3'!M41</f>
      </c>
      <c r="L41" s="322">
        <f>'toets 7'!J41</f>
      </c>
      <c r="M41" s="322">
        <f>'toets 8'!J41</f>
      </c>
      <c r="N41" s="323">
        <f>'PW 4'!M41</f>
      </c>
      <c r="O41" s="322">
        <f>'toets 9'!J41</f>
      </c>
      <c r="P41" s="324">
        <f>'toets 10'!J41</f>
      </c>
      <c r="Q41" s="325">
        <f>'PW 5'!M41</f>
      </c>
      <c r="R41" s="326">
        <f>'rapport I'!R41</f>
      </c>
      <c r="S41" s="327">
        <f>'rapport II'!S41</f>
      </c>
      <c r="T41" s="327">
        <f>'rapport III'!T41</f>
      </c>
      <c r="U41" s="327">
        <f>'rapport IV'!U41</f>
      </c>
      <c r="V41" s="328">
        <f>'rapport V'!V41</f>
      </c>
      <c r="W41" s="329">
        <f t="shared" si="1"/>
      </c>
      <c r="X41" s="330">
        <f t="shared" si="1"/>
      </c>
      <c r="Y41" s="330">
        <f t="shared" si="1"/>
      </c>
      <c r="Z41" s="330">
        <f t="shared" si="1"/>
      </c>
      <c r="AA41" s="331">
        <f t="shared" si="1"/>
      </c>
    </row>
    <row r="42" spans="1:27" ht="22.5" customHeight="1" thickBot="1" thickTop="1">
      <c r="A42" s="332"/>
      <c r="B42" s="191" t="s">
        <v>3</v>
      </c>
      <c r="C42" s="333">
        <f>IF(COUNTBLANK(C7:C41)&gt;34,"",AVERAGE(C7:C41))</f>
      </c>
      <c r="D42" s="334">
        <f aca="true" t="shared" si="2" ref="D42:Q42">IF(COUNTBLANK(D7:D41)&gt;34,"",AVERAGE(D7:D41))</f>
      </c>
      <c r="E42" s="335">
        <f t="shared" si="2"/>
      </c>
      <c r="F42" s="334">
        <f t="shared" si="2"/>
      </c>
      <c r="G42" s="334">
        <f t="shared" si="2"/>
      </c>
      <c r="H42" s="335">
        <f t="shared" si="2"/>
      </c>
      <c r="I42" s="334">
        <f t="shared" si="2"/>
      </c>
      <c r="J42" s="334">
        <f t="shared" si="2"/>
      </c>
      <c r="K42" s="335">
        <f t="shared" si="2"/>
      </c>
      <c r="L42" s="336">
        <f t="shared" si="2"/>
      </c>
      <c r="M42" s="334">
        <f t="shared" si="2"/>
      </c>
      <c r="N42" s="335">
        <f t="shared" si="2"/>
      </c>
      <c r="O42" s="336">
        <f t="shared" si="2"/>
      </c>
      <c r="P42" s="337">
        <f t="shared" si="2"/>
      </c>
      <c r="Q42" s="338">
        <f t="shared" si="2"/>
      </c>
      <c r="R42" s="339" t="e">
        <f>W42</f>
        <v>#DIV/0!</v>
      </c>
      <c r="S42" s="340" t="e">
        <f>X42</f>
        <v>#DIV/0!</v>
      </c>
      <c r="T42" s="340" t="e">
        <f>Y42</f>
        <v>#DIV/0!</v>
      </c>
      <c r="U42" s="340" t="e">
        <f>Z42</f>
        <v>#DIV/0!</v>
      </c>
      <c r="V42" s="341" t="e">
        <f>AA42</f>
        <v>#DIV/0!</v>
      </c>
      <c r="W42" s="342" t="e">
        <f>AVERAGE(W7:W41)</f>
        <v>#DIV/0!</v>
      </c>
      <c r="X42" s="343" t="e">
        <f>AVERAGE(X7:X41)</f>
        <v>#DIV/0!</v>
      </c>
      <c r="Y42" s="343" t="e">
        <f>AVERAGE(Y7:Y41)</f>
        <v>#DIV/0!</v>
      </c>
      <c r="Z42" s="343" t="e">
        <f>AVERAGE(Z7:Z41)</f>
        <v>#DIV/0!</v>
      </c>
      <c r="AA42" s="344" t="e">
        <f>AVERAGE(AA7:AA41)</f>
        <v>#DIV/0!</v>
      </c>
    </row>
    <row r="43" spans="1:27" ht="22.5" customHeight="1">
      <c r="A43" s="200">
        <f>COUNTBLANK(C$7:C$41)</f>
        <v>34</v>
      </c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345"/>
      <c r="M43" s="201"/>
      <c r="N43" s="201"/>
      <c r="O43" s="345"/>
      <c r="P43" s="201"/>
      <c r="Q43" s="201"/>
      <c r="R43" s="202"/>
      <c r="S43" s="202"/>
      <c r="T43" s="202"/>
      <c r="U43" s="202"/>
      <c r="V43" s="202"/>
      <c r="W43" s="346"/>
      <c r="X43" s="346"/>
      <c r="Y43" s="346"/>
      <c r="Z43" s="346"/>
      <c r="AA43" s="346"/>
    </row>
    <row r="44" spans="1:27" ht="22.5" customHeight="1">
      <c r="A44" s="205"/>
      <c r="B44" s="160"/>
      <c r="C44" s="206"/>
      <c r="D44" s="160"/>
      <c r="E44" s="160"/>
      <c r="F44" s="160"/>
      <c r="G44" s="160"/>
      <c r="H44" s="160"/>
      <c r="I44" s="160"/>
      <c r="J44" s="160"/>
      <c r="K44" s="160"/>
      <c r="L44" s="207"/>
      <c r="M44" s="160"/>
      <c r="N44" s="160"/>
      <c r="O44" s="207"/>
      <c r="P44" s="160"/>
      <c r="Q44" s="160"/>
      <c r="R44" s="202"/>
      <c r="S44" s="202"/>
      <c r="T44" s="202"/>
      <c r="U44" s="202"/>
      <c r="V44" s="202"/>
      <c r="W44" s="346"/>
      <c r="X44" s="346"/>
      <c r="Y44" s="346"/>
      <c r="Z44" s="346"/>
      <c r="AA44" s="346"/>
    </row>
    <row r="45" spans="1:27" ht="22.5" customHeight="1">
      <c r="A45" s="205"/>
      <c r="B45" s="160"/>
      <c r="C45" s="206"/>
      <c r="D45" s="160"/>
      <c r="E45" s="160"/>
      <c r="F45" s="160"/>
      <c r="G45" s="160"/>
      <c r="H45" s="160"/>
      <c r="I45" s="160"/>
      <c r="J45" s="160"/>
      <c r="K45" s="160"/>
      <c r="L45" s="207"/>
      <c r="M45" s="160"/>
      <c r="N45" s="160"/>
      <c r="O45" s="207"/>
      <c r="P45" s="160"/>
      <c r="Q45" s="160"/>
      <c r="R45" s="202"/>
      <c r="S45" s="202"/>
      <c r="T45" s="202"/>
      <c r="U45" s="202"/>
      <c r="V45" s="202"/>
      <c r="W45" s="346"/>
      <c r="X45" s="346"/>
      <c r="Y45" s="346"/>
      <c r="Z45" s="346"/>
      <c r="AA45" s="346"/>
    </row>
    <row r="46" spans="23:27" ht="21.75" customHeight="1">
      <c r="W46" s="346"/>
      <c r="X46" s="346"/>
      <c r="Y46" s="346"/>
      <c r="Z46" s="346"/>
      <c r="AA46" s="346"/>
    </row>
    <row r="47" spans="23:27" ht="11.25">
      <c r="W47" s="346"/>
      <c r="X47" s="346"/>
      <c r="Y47" s="346"/>
      <c r="Z47" s="346"/>
      <c r="AA47" s="346"/>
    </row>
    <row r="48" spans="23:27" ht="11.25">
      <c r="W48" s="346"/>
      <c r="X48" s="346"/>
      <c r="Y48" s="346"/>
      <c r="Z48" s="346"/>
      <c r="AA48" s="346"/>
    </row>
    <row r="49" spans="23:27" ht="11.25">
      <c r="W49" s="346"/>
      <c r="X49" s="346"/>
      <c r="Y49" s="346"/>
      <c r="Z49" s="346"/>
      <c r="AA49" s="346"/>
    </row>
    <row r="50" spans="23:27" ht="11.25">
      <c r="W50" s="346"/>
      <c r="X50" s="346"/>
      <c r="Y50" s="346"/>
      <c r="Z50" s="346"/>
      <c r="AA50" s="346"/>
    </row>
    <row r="51" spans="23:27" ht="11.25">
      <c r="W51" s="346"/>
      <c r="X51" s="346"/>
      <c r="Y51" s="346"/>
      <c r="Z51" s="346"/>
      <c r="AA51" s="346"/>
    </row>
    <row r="52" spans="23:27" ht="11.25">
      <c r="W52" s="346"/>
      <c r="X52" s="346"/>
      <c r="Y52" s="346"/>
      <c r="Z52" s="346"/>
      <c r="AA52" s="346"/>
    </row>
    <row r="53" spans="23:27" ht="11.25">
      <c r="W53" s="346"/>
      <c r="X53" s="346"/>
      <c r="Y53" s="346"/>
      <c r="Z53" s="346"/>
      <c r="AA53" s="346"/>
    </row>
    <row r="54" spans="23:27" ht="11.25">
      <c r="W54" s="346"/>
      <c r="X54" s="346"/>
      <c r="Y54" s="346"/>
      <c r="Z54" s="346"/>
      <c r="AA54" s="346"/>
    </row>
    <row r="55" spans="23:27" ht="11.25">
      <c r="W55" s="346"/>
      <c r="X55" s="346"/>
      <c r="Y55" s="346"/>
      <c r="Z55" s="346"/>
      <c r="AA55" s="346"/>
    </row>
    <row r="56" spans="23:27" ht="11.25">
      <c r="W56" s="346"/>
      <c r="X56" s="346"/>
      <c r="Y56" s="346"/>
      <c r="Z56" s="346"/>
      <c r="AA56" s="346"/>
    </row>
    <row r="57" spans="23:27" ht="11.25">
      <c r="W57" s="346"/>
      <c r="X57" s="346"/>
      <c r="Y57" s="346"/>
      <c r="Z57" s="346"/>
      <c r="AA57" s="346"/>
    </row>
    <row r="58" spans="23:27" ht="11.25">
      <c r="W58" s="346"/>
      <c r="X58" s="346"/>
      <c r="Y58" s="346"/>
      <c r="Z58" s="346"/>
      <c r="AA58" s="346"/>
    </row>
    <row r="59" spans="23:27" ht="11.25">
      <c r="W59" s="346"/>
      <c r="X59" s="346"/>
      <c r="Y59" s="346"/>
      <c r="Z59" s="346"/>
      <c r="AA59" s="346"/>
    </row>
    <row r="60" spans="23:27" ht="11.25">
      <c r="W60" s="346"/>
      <c r="X60" s="346"/>
      <c r="Y60" s="346"/>
      <c r="Z60" s="346"/>
      <c r="AA60" s="346"/>
    </row>
    <row r="61" spans="23:27" ht="11.25">
      <c r="W61" s="346"/>
      <c r="X61" s="346"/>
      <c r="Y61" s="346"/>
      <c r="Z61" s="346"/>
      <c r="AA61" s="346"/>
    </row>
    <row r="62" spans="23:27" ht="11.25">
      <c r="W62" s="346"/>
      <c r="X62" s="346"/>
      <c r="Y62" s="346"/>
      <c r="Z62" s="346"/>
      <c r="AA62" s="346"/>
    </row>
    <row r="63" spans="23:27" ht="11.25">
      <c r="W63" s="346"/>
      <c r="X63" s="346"/>
      <c r="Y63" s="346"/>
      <c r="Z63" s="346"/>
      <c r="AA63" s="346"/>
    </row>
    <row r="64" spans="23:27" ht="11.25">
      <c r="W64" s="346"/>
      <c r="X64" s="346"/>
      <c r="Y64" s="346"/>
      <c r="Z64" s="346"/>
      <c r="AA64" s="346"/>
    </row>
    <row r="65" spans="23:27" ht="11.25">
      <c r="W65" s="346"/>
      <c r="X65" s="346"/>
      <c r="Y65" s="346"/>
      <c r="Z65" s="346"/>
      <c r="AA65" s="346"/>
    </row>
    <row r="66" spans="23:27" ht="11.25">
      <c r="W66" s="346"/>
      <c r="X66" s="346"/>
      <c r="Y66" s="346"/>
      <c r="Z66" s="346"/>
      <c r="AA66" s="346"/>
    </row>
    <row r="67" spans="23:27" ht="11.25">
      <c r="W67" s="346"/>
      <c r="X67" s="346"/>
      <c r="Y67" s="346"/>
      <c r="Z67" s="346"/>
      <c r="AA67" s="346"/>
    </row>
    <row r="68" spans="23:27" ht="11.25">
      <c r="W68" s="346"/>
      <c r="X68" s="346"/>
      <c r="Y68" s="346"/>
      <c r="Z68" s="346"/>
      <c r="AA68" s="346"/>
    </row>
    <row r="69" spans="23:27" ht="11.25">
      <c r="W69" s="346"/>
      <c r="X69" s="346"/>
      <c r="Y69" s="346"/>
      <c r="Z69" s="346"/>
      <c r="AA69" s="346"/>
    </row>
    <row r="70" spans="23:27" ht="11.25">
      <c r="W70" s="346"/>
      <c r="X70" s="346"/>
      <c r="Y70" s="346"/>
      <c r="Z70" s="346"/>
      <c r="AA70" s="346"/>
    </row>
    <row r="71" spans="23:27" ht="11.25">
      <c r="W71" s="346"/>
      <c r="X71" s="346"/>
      <c r="Y71" s="346"/>
      <c r="Z71" s="346"/>
      <c r="AA71" s="346"/>
    </row>
    <row r="72" spans="23:27" ht="11.25">
      <c r="W72" s="346"/>
      <c r="X72" s="346"/>
      <c r="Y72" s="346"/>
      <c r="Z72" s="346"/>
      <c r="AA72" s="346"/>
    </row>
    <row r="73" spans="23:27" ht="11.25">
      <c r="W73" s="346"/>
      <c r="X73" s="346"/>
      <c r="Y73" s="346"/>
      <c r="Z73" s="346"/>
      <c r="AA73" s="346"/>
    </row>
    <row r="74" spans="23:27" ht="11.25">
      <c r="W74" s="346"/>
      <c r="X74" s="346"/>
      <c r="Y74" s="346"/>
      <c r="Z74" s="346"/>
      <c r="AA74" s="346"/>
    </row>
    <row r="75" spans="23:27" ht="11.25">
      <c r="W75" s="346"/>
      <c r="X75" s="346"/>
      <c r="Y75" s="346"/>
      <c r="Z75" s="346"/>
      <c r="AA75" s="346"/>
    </row>
  </sheetData>
  <sheetProtection sheet="1" objects="1" scenarios="1"/>
  <mergeCells count="18">
    <mergeCell ref="W1:AA1"/>
    <mergeCell ref="W2:W4"/>
    <mergeCell ref="X2:X4"/>
    <mergeCell ref="Y2:Y4"/>
    <mergeCell ref="Z2:Z4"/>
    <mergeCell ref="AA2:AA4"/>
    <mergeCell ref="A5:B5"/>
    <mergeCell ref="A6:B6"/>
    <mergeCell ref="A1:B1"/>
    <mergeCell ref="C1:G1"/>
    <mergeCell ref="A4:B4"/>
    <mergeCell ref="U2:U3"/>
    <mergeCell ref="V2:V3"/>
    <mergeCell ref="R4:V4"/>
    <mergeCell ref="R1:V1"/>
    <mergeCell ref="R2:R3"/>
    <mergeCell ref="S2:S3"/>
    <mergeCell ref="T2:T3"/>
  </mergeCells>
  <conditionalFormatting sqref="R7:V41">
    <cfRule type="cellIs" priority="1" dxfId="8" operator="lessThan" stopIfTrue="1">
      <formula>1</formula>
    </cfRule>
    <cfRule type="cellIs" priority="2" dxfId="0" operator="between" stopIfTrue="1">
      <formula>8</formula>
      <formula>10</formula>
    </cfRule>
    <cfRule type="cellIs" priority="3" dxfId="2" operator="lessThan" stopIfTrue="1">
      <formula>6</formula>
    </cfRule>
  </conditionalFormatting>
  <conditionalFormatting sqref="W42:AA42">
    <cfRule type="expression" priority="4" dxfId="7" stopIfTrue="1">
      <formula>SUM(W7:W41)=0</formula>
    </cfRule>
  </conditionalFormatting>
  <conditionalFormatting sqref="R42:V42">
    <cfRule type="expression" priority="5" dxfId="6" stopIfTrue="1">
      <formula>SUM(R7:R41)=0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6" r:id="rId3"/>
  <headerFooter alignWithMargins="0">
    <oddFooter>&amp;L&amp;8© 2008 - Malmberg, Den Bosch&amp;R&amp;8AdT / &amp;D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27">
    <pageSetUpPr fitToPage="1"/>
  </sheetPr>
  <dimension ref="A1:AA75"/>
  <sheetViews>
    <sheetView showGridLines="0" zoomScaleSheetLayoutView="50" workbookViewId="0" topLeftCell="A1">
      <selection activeCell="B8" sqref="B8"/>
    </sheetView>
  </sheetViews>
  <sheetFormatPr defaultColWidth="9.00390625" defaultRowHeight="11.25"/>
  <cols>
    <col min="1" max="1" width="3.625" style="72" customWidth="1"/>
    <col min="2" max="2" width="25.625" style="72" customWidth="1"/>
    <col min="3" max="12" width="4.625" style="134" customWidth="1"/>
    <col min="13" max="13" width="4.625" style="135" customWidth="1"/>
    <col min="14" max="17" width="4.625" style="134" customWidth="1"/>
    <col min="18" max="22" width="4.625" style="72" customWidth="1"/>
    <col min="23" max="27" width="4.625" style="67" hidden="1" customWidth="1"/>
  </cols>
  <sheetData>
    <row r="1" spans="1:27" ht="19.5" customHeight="1" thickBot="1">
      <c r="A1" s="459" t="s">
        <v>110</v>
      </c>
      <c r="B1" s="460"/>
      <c r="C1" s="459" t="s">
        <v>105</v>
      </c>
      <c r="D1" s="461"/>
      <c r="E1" s="461"/>
      <c r="F1" s="461"/>
      <c r="G1" s="460"/>
      <c r="H1" s="4"/>
      <c r="I1" s="73"/>
      <c r="J1" s="73"/>
      <c r="K1" s="73"/>
      <c r="L1" s="8"/>
      <c r="M1" s="3"/>
      <c r="N1" s="3"/>
      <c r="O1" s="8"/>
      <c r="P1" s="3"/>
      <c r="Q1" s="3"/>
      <c r="R1" s="450"/>
      <c r="S1" s="451"/>
      <c r="T1" s="451"/>
      <c r="U1" s="451"/>
      <c r="V1" s="452"/>
      <c r="W1" s="463" t="s">
        <v>100</v>
      </c>
      <c r="X1" s="464"/>
      <c r="Y1" s="464"/>
      <c r="Z1" s="464"/>
      <c r="AA1" s="465"/>
    </row>
    <row r="2" spans="1:27" ht="15" customHeight="1">
      <c r="A2" s="4"/>
      <c r="B2" s="4"/>
      <c r="C2" s="4"/>
      <c r="D2" s="4"/>
      <c r="E2" s="4"/>
      <c r="F2" s="5"/>
      <c r="G2" s="73"/>
      <c r="H2" s="73"/>
      <c r="I2" s="73"/>
      <c r="J2" s="73"/>
      <c r="K2" s="73"/>
      <c r="L2" s="8"/>
      <c r="M2" s="3"/>
      <c r="N2" s="3"/>
      <c r="O2" s="8"/>
      <c r="P2" s="3"/>
      <c r="Q2" s="3"/>
      <c r="R2" s="453"/>
      <c r="S2" s="443"/>
      <c r="T2" s="443"/>
      <c r="U2" s="443"/>
      <c r="V2" s="445"/>
      <c r="W2" s="466"/>
      <c r="X2" s="469"/>
      <c r="Y2" s="472"/>
      <c r="Z2" s="472"/>
      <c r="AA2" s="475"/>
    </row>
    <row r="3" spans="1:27" ht="24.75" customHeight="1" thickBot="1">
      <c r="A3" s="60"/>
      <c r="B3" s="61"/>
      <c r="C3" s="62"/>
      <c r="D3" s="62"/>
      <c r="E3" s="62"/>
      <c r="F3" s="62"/>
      <c r="G3" s="62"/>
      <c r="H3" s="62"/>
      <c r="I3" s="62"/>
      <c r="J3" s="62"/>
      <c r="K3" s="62"/>
      <c r="L3" s="61"/>
      <c r="M3" s="62"/>
      <c r="N3" s="62"/>
      <c r="O3" s="61"/>
      <c r="P3" s="62"/>
      <c r="Q3" s="62"/>
      <c r="R3" s="454"/>
      <c r="S3" s="444"/>
      <c r="T3" s="444"/>
      <c r="U3" s="444"/>
      <c r="V3" s="446"/>
      <c r="W3" s="467"/>
      <c r="X3" s="470"/>
      <c r="Y3" s="473"/>
      <c r="Z3" s="473"/>
      <c r="AA3" s="476"/>
    </row>
    <row r="4" spans="1:27" ht="15" customHeight="1" thickBot="1">
      <c r="A4" s="462" t="s">
        <v>27</v>
      </c>
      <c r="B4" s="462"/>
      <c r="C4" s="74">
        <v>1</v>
      </c>
      <c r="D4" s="75">
        <v>2</v>
      </c>
      <c r="E4" s="75" t="s">
        <v>70</v>
      </c>
      <c r="F4" s="75">
        <v>3</v>
      </c>
      <c r="G4" s="75">
        <v>4</v>
      </c>
      <c r="H4" s="75" t="s">
        <v>71</v>
      </c>
      <c r="I4" s="75">
        <v>5</v>
      </c>
      <c r="J4" s="75">
        <v>6</v>
      </c>
      <c r="K4" s="75" t="s">
        <v>72</v>
      </c>
      <c r="L4" s="75">
        <v>7</v>
      </c>
      <c r="M4" s="76">
        <v>8</v>
      </c>
      <c r="N4" s="76" t="s">
        <v>73</v>
      </c>
      <c r="O4" s="75">
        <v>9</v>
      </c>
      <c r="P4" s="77">
        <v>10</v>
      </c>
      <c r="Q4" s="102" t="s">
        <v>74</v>
      </c>
      <c r="R4" s="447" t="s">
        <v>75</v>
      </c>
      <c r="S4" s="448"/>
      <c r="T4" s="448"/>
      <c r="U4" s="448"/>
      <c r="V4" s="449"/>
      <c r="W4" s="468"/>
      <c r="X4" s="471"/>
      <c r="Y4" s="474"/>
      <c r="Z4" s="474"/>
      <c r="AA4" s="477"/>
    </row>
    <row r="5" spans="1:27" ht="15" customHeight="1" thickBot="1">
      <c r="A5" s="455" t="s">
        <v>104</v>
      </c>
      <c r="B5" s="456"/>
      <c r="C5" s="136">
        <f>IF(rapportages!C$5="I",rapportages!C5,"")</f>
      </c>
      <c r="D5" s="137">
        <f>IF(rapportages!D$5="I",rapportages!D5,"")</f>
      </c>
      <c r="E5" s="137">
        <f>IF(rapportages!E$5="I",rapportages!E5,"")</f>
      </c>
      <c r="F5" s="137">
        <f>IF(rapportages!F$5="I",rapportages!F5,"")</f>
      </c>
      <c r="G5" s="137">
        <f>IF(rapportages!G$5="I",rapportages!G5,"")</f>
      </c>
      <c r="H5" s="137">
        <f>IF(rapportages!H$5="I",rapportages!H5,"")</f>
      </c>
      <c r="I5" s="137">
        <f>IF(rapportages!I$5="I",rapportages!I5,"")</f>
      </c>
      <c r="J5" s="137">
        <f>IF(rapportages!J$5="I",rapportages!J5,"")</f>
      </c>
      <c r="K5" s="137">
        <f>IF(rapportages!K$5="I",rapportages!K5,"")</f>
      </c>
      <c r="L5" s="137">
        <f>IF(rapportages!L$5="I",rapportages!L5,"")</f>
      </c>
      <c r="M5" s="137">
        <f>IF(rapportages!M$5="I",rapportages!M5,"")</f>
      </c>
      <c r="N5" s="137">
        <f>IF(rapportages!N$5="I",rapportages!N5,"")</f>
      </c>
      <c r="O5" s="137">
        <f>IF(rapportages!O$5="I",rapportages!O5,"")</f>
      </c>
      <c r="P5" s="138">
        <f>IF(rapportages!P$5="I",rapportages!P5,"")</f>
      </c>
      <c r="Q5" s="138">
        <f>IF(rapportages!Q$5="I",rapportages!Q5,"")</f>
      </c>
      <c r="R5" s="78" t="s">
        <v>10</v>
      </c>
      <c r="S5" s="79"/>
      <c r="T5" s="79"/>
      <c r="U5" s="79"/>
      <c r="V5" s="80"/>
      <c r="W5" s="103" t="s">
        <v>10</v>
      </c>
      <c r="X5" s="104" t="s">
        <v>11</v>
      </c>
      <c r="Y5" s="104" t="s">
        <v>12</v>
      </c>
      <c r="Z5" s="104" t="s">
        <v>13</v>
      </c>
      <c r="AA5" s="105" t="s">
        <v>14</v>
      </c>
    </row>
    <row r="6" spans="1:27" ht="22.5" customHeight="1" thickBot="1">
      <c r="A6" s="457" t="s">
        <v>6</v>
      </c>
      <c r="B6" s="458"/>
      <c r="C6" s="81"/>
      <c r="D6" s="82"/>
      <c r="E6" s="82"/>
      <c r="F6" s="82"/>
      <c r="G6" s="82"/>
      <c r="H6" s="82"/>
      <c r="I6" s="82"/>
      <c r="J6" s="82"/>
      <c r="K6" s="82"/>
      <c r="L6" s="83"/>
      <c r="M6" s="82"/>
      <c r="N6" s="82"/>
      <c r="O6" s="83"/>
      <c r="P6" s="84"/>
      <c r="Q6" s="84"/>
      <c r="R6" s="85"/>
      <c r="S6" s="86"/>
      <c r="T6" s="86"/>
      <c r="U6" s="86"/>
      <c r="V6" s="87"/>
      <c r="W6" s="106"/>
      <c r="X6" s="107"/>
      <c r="Y6" s="107"/>
      <c r="Z6" s="107"/>
      <c r="AA6" s="108"/>
    </row>
    <row r="7" spans="1:27" ht="22.5" customHeight="1">
      <c r="A7" s="88">
        <v>1</v>
      </c>
      <c r="B7" s="89">
        <f>IF('toets 1'!B7&lt;&gt;"",'toets 1'!B7,"")</f>
      </c>
      <c r="C7" s="109">
        <f>IF(rapportages!C$5="I",rapportages!C7,"")</f>
      </c>
      <c r="D7" s="110">
        <f>IF(rapportages!D$5="I",rapportages!D7,"")</f>
      </c>
      <c r="E7" s="110">
        <f>IF(rapportages!E$5="I",rapportages!E7,"")</f>
      </c>
      <c r="F7" s="110">
        <f>IF(rapportages!F$5="I",rapportages!F7,"")</f>
      </c>
      <c r="G7" s="110">
        <f>IF(rapportages!G$5="I",rapportages!G7,"")</f>
      </c>
      <c r="H7" s="110">
        <f>IF(rapportages!H$5="I",rapportages!H7,"")</f>
      </c>
      <c r="I7" s="110">
        <f>IF(rapportages!I$5="I",rapportages!I7,"")</f>
      </c>
      <c r="J7" s="110">
        <f>IF(rapportages!J$5="I",rapportages!J7,"")</f>
      </c>
      <c r="K7" s="110">
        <f>IF(rapportages!K$5="I",rapportages!K7,"")</f>
      </c>
      <c r="L7" s="110">
        <f>IF(rapportages!L$5="I",rapportages!L7,"")</f>
      </c>
      <c r="M7" s="110">
        <f>IF(rapportages!M$5="I",rapportages!M7,"")</f>
      </c>
      <c r="N7" s="110">
        <f>IF(rapportages!N$5="I",rapportages!N7,"")</f>
      </c>
      <c r="O7" s="110">
        <f>IF(rapportages!O$5="I",rapportages!O7,"")</f>
      </c>
      <c r="P7" s="111">
        <f>IF(rapportages!P$5="I",rapportages!P7,"")</f>
      </c>
      <c r="Q7" s="111">
        <f>IF(rapportages!Q$5="I",rapportages!Q7,"")</f>
      </c>
      <c r="R7" s="90">
        <f aca="true" t="shared" si="0" ref="R7:R41">IF(SUM(C7:Q7)=0,"",AVERAGE(C7:Q7))</f>
      </c>
      <c r="S7" s="91"/>
      <c r="T7" s="91"/>
      <c r="U7" s="91"/>
      <c r="V7" s="92"/>
      <c r="W7" s="112">
        <f aca="true" t="shared" si="1" ref="W7:W41">IF(AND(R7&gt;0,R7&lt;10.1),R7,"")</f>
      </c>
      <c r="X7" s="113">
        <f aca="true" t="shared" si="2" ref="X7:X41">IF(AND(S7&gt;0,S7&lt;10.1),S7,"")</f>
      </c>
      <c r="Y7" s="113">
        <f aca="true" t="shared" si="3" ref="Y7:Y41">IF(AND(T7&gt;0,T7&lt;10.1),T7,"")</f>
      </c>
      <c r="Z7" s="113">
        <f aca="true" t="shared" si="4" ref="Z7:Z41">IF(AND(U7&gt;0,U7&lt;10.1),U7,"")</f>
      </c>
      <c r="AA7" s="114">
        <f aca="true" t="shared" si="5" ref="AA7:AA41">IF(AND(V7&gt;0,V7&lt;10.1),V7,"")</f>
      </c>
    </row>
    <row r="8" spans="1:27" ht="22.5" customHeight="1">
      <c r="A8" s="68">
        <v>2</v>
      </c>
      <c r="B8" s="69">
        <f>IF('toets 1'!B8&lt;&gt;"",'toets 1'!B8,"")</f>
      </c>
      <c r="C8" s="115">
        <f>IF(rapportages!C$5="I",rapportages!C8,"")</f>
      </c>
      <c r="D8" s="116">
        <f>IF(rapportages!D$5="I",rapportages!D8,"")</f>
      </c>
      <c r="E8" s="116">
        <f>IF(rapportages!E$5="I",rapportages!E8,"")</f>
      </c>
      <c r="F8" s="116">
        <f>IF(rapportages!F$5="I",rapportages!F8,"")</f>
      </c>
      <c r="G8" s="116">
        <f>IF(rapportages!G$5="I",rapportages!G8,"")</f>
      </c>
      <c r="H8" s="116">
        <f>IF(rapportages!H$5="I",rapportages!H8,"")</f>
      </c>
      <c r="I8" s="116">
        <f>IF(rapportages!I$5="I",rapportages!I8,"")</f>
      </c>
      <c r="J8" s="116">
        <f>IF(rapportages!J$5="I",rapportages!J8,"")</f>
      </c>
      <c r="K8" s="116">
        <f>IF(rapportages!K$5="I",rapportages!K8,"")</f>
      </c>
      <c r="L8" s="116">
        <f>IF(rapportages!L$5="I",rapportages!L8,"")</f>
      </c>
      <c r="M8" s="116">
        <f>IF(rapportages!M$5="I",rapportages!M8,"")</f>
      </c>
      <c r="N8" s="116">
        <f>IF(rapportages!N$5="I",rapportages!N8,"")</f>
      </c>
      <c r="O8" s="116">
        <f>IF(rapportages!O$5="I",rapportages!O8,"")</f>
      </c>
      <c r="P8" s="117">
        <f>IF(rapportages!P$5="I",rapportages!P8,"")</f>
      </c>
      <c r="Q8" s="117">
        <f>IF(rapportages!Q$5="I",rapportages!Q8,"")</f>
      </c>
      <c r="R8" s="93">
        <f t="shared" si="0"/>
      </c>
      <c r="S8" s="94"/>
      <c r="T8" s="94"/>
      <c r="U8" s="94"/>
      <c r="V8" s="95"/>
      <c r="W8" s="118">
        <f t="shared" si="1"/>
      </c>
      <c r="X8" s="119">
        <f t="shared" si="2"/>
      </c>
      <c r="Y8" s="119">
        <f t="shared" si="3"/>
      </c>
      <c r="Z8" s="119">
        <f t="shared" si="4"/>
      </c>
      <c r="AA8" s="120">
        <f t="shared" si="5"/>
      </c>
    </row>
    <row r="9" spans="1:27" ht="22.5" customHeight="1">
      <c r="A9" s="68">
        <v>3</v>
      </c>
      <c r="B9" s="69">
        <f>IF('toets 1'!B9&lt;&gt;"",'toets 1'!B9,"")</f>
      </c>
      <c r="C9" s="115">
        <f>IF(rapportages!C$5="I",rapportages!C9,"")</f>
      </c>
      <c r="D9" s="116">
        <f>IF(rapportages!D$5="I",rapportages!D9,"")</f>
      </c>
      <c r="E9" s="116">
        <f>IF(rapportages!E$5="I",rapportages!E9,"")</f>
      </c>
      <c r="F9" s="116">
        <f>IF(rapportages!F$5="I",rapportages!F9,"")</f>
      </c>
      <c r="G9" s="116">
        <f>IF(rapportages!G$5="I",rapportages!G9,"")</f>
      </c>
      <c r="H9" s="116">
        <f>IF(rapportages!H$5="I",rapportages!H9,"")</f>
      </c>
      <c r="I9" s="116">
        <f>IF(rapportages!I$5="I",rapportages!I9,"")</f>
      </c>
      <c r="J9" s="116">
        <f>IF(rapportages!J$5="I",rapportages!J9,"")</f>
      </c>
      <c r="K9" s="116">
        <f>IF(rapportages!K$5="I",rapportages!K9,"")</f>
      </c>
      <c r="L9" s="116">
        <f>IF(rapportages!L$5="I",rapportages!L9,"")</f>
      </c>
      <c r="M9" s="116">
        <f>IF(rapportages!M$5="I",rapportages!M9,"")</f>
      </c>
      <c r="N9" s="116">
        <f>IF(rapportages!N$5="I",rapportages!N9,"")</f>
      </c>
      <c r="O9" s="116">
        <f>IF(rapportages!O$5="I",rapportages!O9,"")</f>
      </c>
      <c r="P9" s="117">
        <f>IF(rapportages!P$5="I",rapportages!P9,"")</f>
      </c>
      <c r="Q9" s="117">
        <f>IF(rapportages!Q$5="I",rapportages!Q9,"")</f>
      </c>
      <c r="R9" s="93">
        <f t="shared" si="0"/>
      </c>
      <c r="S9" s="94"/>
      <c r="T9" s="94"/>
      <c r="U9" s="94"/>
      <c r="V9" s="95"/>
      <c r="W9" s="118">
        <f t="shared" si="1"/>
      </c>
      <c r="X9" s="119">
        <f t="shared" si="2"/>
      </c>
      <c r="Y9" s="119">
        <f t="shared" si="3"/>
      </c>
      <c r="Z9" s="119">
        <f t="shared" si="4"/>
      </c>
      <c r="AA9" s="120">
        <f t="shared" si="5"/>
      </c>
    </row>
    <row r="10" spans="1:27" ht="22.5" customHeight="1">
      <c r="A10" s="68">
        <v>4</v>
      </c>
      <c r="B10" s="69">
        <f>IF('toets 1'!B10&lt;&gt;"",'toets 1'!B10,"")</f>
      </c>
      <c r="C10" s="115">
        <f>IF(rapportages!C$5="I",rapportages!C10,"")</f>
      </c>
      <c r="D10" s="116">
        <f>IF(rapportages!D$5="I",rapportages!D10,"")</f>
      </c>
      <c r="E10" s="116">
        <f>IF(rapportages!E$5="I",rapportages!E10,"")</f>
      </c>
      <c r="F10" s="116">
        <f>IF(rapportages!F$5="I",rapportages!F10,"")</f>
      </c>
      <c r="G10" s="116">
        <f>IF(rapportages!G$5="I",rapportages!G10,"")</f>
      </c>
      <c r="H10" s="116">
        <f>IF(rapportages!H$5="I",rapportages!H10,"")</f>
      </c>
      <c r="I10" s="116">
        <f>IF(rapportages!I$5="I",rapportages!I10,"")</f>
      </c>
      <c r="J10" s="116">
        <f>IF(rapportages!J$5="I",rapportages!J10,"")</f>
      </c>
      <c r="K10" s="116">
        <f>IF(rapportages!K$5="I",rapportages!K10,"")</f>
      </c>
      <c r="L10" s="116">
        <f>IF(rapportages!L$5="I",rapportages!L10,"")</f>
      </c>
      <c r="M10" s="116">
        <f>IF(rapportages!M$5="I",rapportages!M10,"")</f>
      </c>
      <c r="N10" s="116">
        <f>IF(rapportages!N$5="I",rapportages!N10,"")</f>
      </c>
      <c r="O10" s="116">
        <f>IF(rapportages!O$5="I",rapportages!O10,"")</f>
      </c>
      <c r="P10" s="117">
        <f>IF(rapportages!P$5="I",rapportages!P10,"")</f>
      </c>
      <c r="Q10" s="117">
        <f>IF(rapportages!Q$5="I",rapportages!Q10,"")</f>
      </c>
      <c r="R10" s="93">
        <f t="shared" si="0"/>
      </c>
      <c r="S10" s="94"/>
      <c r="T10" s="94"/>
      <c r="U10" s="94"/>
      <c r="V10" s="95"/>
      <c r="W10" s="118">
        <f t="shared" si="1"/>
      </c>
      <c r="X10" s="119">
        <f t="shared" si="2"/>
      </c>
      <c r="Y10" s="119">
        <f t="shared" si="3"/>
      </c>
      <c r="Z10" s="119">
        <f t="shared" si="4"/>
      </c>
      <c r="AA10" s="120">
        <f t="shared" si="5"/>
      </c>
    </row>
    <row r="11" spans="1:27" ht="22.5" customHeight="1">
      <c r="A11" s="68">
        <v>5</v>
      </c>
      <c r="B11" s="69">
        <f>IF('toets 1'!B11&lt;&gt;"",'toets 1'!B11,"")</f>
      </c>
      <c r="C11" s="115">
        <f>IF(rapportages!C$5="I",rapportages!C11,"")</f>
      </c>
      <c r="D11" s="116">
        <f>IF(rapportages!D$5="I",rapportages!D11,"")</f>
      </c>
      <c r="E11" s="116">
        <f>IF(rapportages!E$5="I",rapportages!E11,"")</f>
      </c>
      <c r="F11" s="116">
        <f>IF(rapportages!F$5="I",rapportages!F11,"")</f>
      </c>
      <c r="G11" s="116">
        <f>IF(rapportages!G$5="I",rapportages!G11,"")</f>
      </c>
      <c r="H11" s="116">
        <f>IF(rapportages!H$5="I",rapportages!H11,"")</f>
      </c>
      <c r="I11" s="116">
        <f>IF(rapportages!I$5="I",rapportages!I11,"")</f>
      </c>
      <c r="J11" s="116">
        <f>IF(rapportages!J$5="I",rapportages!J11,"")</f>
      </c>
      <c r="K11" s="116">
        <f>IF(rapportages!K$5="I",rapportages!K11,"")</f>
      </c>
      <c r="L11" s="116">
        <f>IF(rapportages!L$5="I",rapportages!L11,"")</f>
      </c>
      <c r="M11" s="116">
        <f>IF(rapportages!M$5="I",rapportages!M11,"")</f>
      </c>
      <c r="N11" s="116">
        <f>IF(rapportages!N$5="I",rapportages!N11,"")</f>
      </c>
      <c r="O11" s="116">
        <f>IF(rapportages!O$5="I",rapportages!O11,"")</f>
      </c>
      <c r="P11" s="117">
        <f>IF(rapportages!P$5="I",rapportages!P11,"")</f>
      </c>
      <c r="Q11" s="117">
        <f>IF(rapportages!Q$5="I",rapportages!Q11,"")</f>
      </c>
      <c r="R11" s="93">
        <f t="shared" si="0"/>
      </c>
      <c r="S11" s="94"/>
      <c r="T11" s="94"/>
      <c r="U11" s="94"/>
      <c r="V11" s="95"/>
      <c r="W11" s="118">
        <f t="shared" si="1"/>
      </c>
      <c r="X11" s="119">
        <f t="shared" si="2"/>
      </c>
      <c r="Y11" s="119">
        <f t="shared" si="3"/>
      </c>
      <c r="Z11" s="119">
        <f t="shared" si="4"/>
      </c>
      <c r="AA11" s="120">
        <f t="shared" si="5"/>
      </c>
    </row>
    <row r="12" spans="1:27" ht="22.5" customHeight="1">
      <c r="A12" s="68">
        <v>6</v>
      </c>
      <c r="B12" s="69">
        <f>IF('toets 1'!B12&lt;&gt;"",'toets 1'!B12,"")</f>
      </c>
      <c r="C12" s="115">
        <f>IF(rapportages!C$5="I",rapportages!C12,"")</f>
      </c>
      <c r="D12" s="116">
        <f>IF(rapportages!D$5="I",rapportages!D12,"")</f>
      </c>
      <c r="E12" s="116">
        <f>IF(rapportages!E$5="I",rapportages!E12,"")</f>
      </c>
      <c r="F12" s="116">
        <f>IF(rapportages!F$5="I",rapportages!F12,"")</f>
      </c>
      <c r="G12" s="116">
        <f>IF(rapportages!G$5="I",rapportages!G12,"")</f>
      </c>
      <c r="H12" s="116">
        <f>IF(rapportages!H$5="I",rapportages!H12,"")</f>
      </c>
      <c r="I12" s="116">
        <f>IF(rapportages!I$5="I",rapportages!I12,"")</f>
      </c>
      <c r="J12" s="116">
        <f>IF(rapportages!J$5="I",rapportages!J12,"")</f>
      </c>
      <c r="K12" s="116">
        <f>IF(rapportages!K$5="I",rapportages!K12,"")</f>
      </c>
      <c r="L12" s="116">
        <f>IF(rapportages!L$5="I",rapportages!L12,"")</f>
      </c>
      <c r="M12" s="116">
        <f>IF(rapportages!M$5="I",rapportages!M12,"")</f>
      </c>
      <c r="N12" s="116">
        <f>IF(rapportages!N$5="I",rapportages!N12,"")</f>
      </c>
      <c r="O12" s="116">
        <f>IF(rapportages!O$5="I",rapportages!O12,"")</f>
      </c>
      <c r="P12" s="117">
        <f>IF(rapportages!P$5="I",rapportages!P12,"")</f>
      </c>
      <c r="Q12" s="117">
        <f>IF(rapportages!Q$5="I",rapportages!Q12,"")</f>
      </c>
      <c r="R12" s="93">
        <f t="shared" si="0"/>
      </c>
      <c r="S12" s="94"/>
      <c r="T12" s="94"/>
      <c r="U12" s="94"/>
      <c r="V12" s="95"/>
      <c r="W12" s="118">
        <f t="shared" si="1"/>
      </c>
      <c r="X12" s="119">
        <f t="shared" si="2"/>
      </c>
      <c r="Y12" s="119">
        <f t="shared" si="3"/>
      </c>
      <c r="Z12" s="119">
        <f t="shared" si="4"/>
      </c>
      <c r="AA12" s="120">
        <f t="shared" si="5"/>
      </c>
    </row>
    <row r="13" spans="1:27" ht="22.5" customHeight="1">
      <c r="A13" s="68">
        <v>7</v>
      </c>
      <c r="B13" s="69">
        <f>IF('toets 1'!B13&lt;&gt;"",'toets 1'!B13,"")</f>
      </c>
      <c r="C13" s="115">
        <f>IF(rapportages!C$5="I",rapportages!C13,"")</f>
      </c>
      <c r="D13" s="116">
        <f>IF(rapportages!D$5="I",rapportages!D13,"")</f>
      </c>
      <c r="E13" s="116">
        <f>IF(rapportages!E$5="I",rapportages!E13,"")</f>
      </c>
      <c r="F13" s="116">
        <f>IF(rapportages!F$5="I",rapportages!F13,"")</f>
      </c>
      <c r="G13" s="116">
        <f>IF(rapportages!G$5="I",rapportages!G13,"")</f>
      </c>
      <c r="H13" s="116">
        <f>IF(rapportages!H$5="I",rapportages!H13,"")</f>
      </c>
      <c r="I13" s="116">
        <f>IF(rapportages!I$5="I",rapportages!I13,"")</f>
      </c>
      <c r="J13" s="116">
        <f>IF(rapportages!J$5="I",rapportages!J13,"")</f>
      </c>
      <c r="K13" s="116">
        <f>IF(rapportages!K$5="I",rapportages!K13,"")</f>
      </c>
      <c r="L13" s="116">
        <f>IF(rapportages!L$5="I",rapportages!L13,"")</f>
      </c>
      <c r="M13" s="116">
        <f>IF(rapportages!M$5="I",rapportages!M13,"")</f>
      </c>
      <c r="N13" s="116">
        <f>IF(rapportages!N$5="I",rapportages!N13,"")</f>
      </c>
      <c r="O13" s="116">
        <f>IF(rapportages!O$5="I",rapportages!O13,"")</f>
      </c>
      <c r="P13" s="117">
        <f>IF(rapportages!P$5="I",rapportages!P13,"")</f>
      </c>
      <c r="Q13" s="117">
        <f>IF(rapportages!Q$5="I",rapportages!Q13,"")</f>
      </c>
      <c r="R13" s="93">
        <f t="shared" si="0"/>
      </c>
      <c r="S13" s="94"/>
      <c r="T13" s="94"/>
      <c r="U13" s="94"/>
      <c r="V13" s="95"/>
      <c r="W13" s="118">
        <f t="shared" si="1"/>
      </c>
      <c r="X13" s="119">
        <f t="shared" si="2"/>
      </c>
      <c r="Y13" s="119">
        <f t="shared" si="3"/>
      </c>
      <c r="Z13" s="119">
        <f t="shared" si="4"/>
      </c>
      <c r="AA13" s="120">
        <f t="shared" si="5"/>
      </c>
    </row>
    <row r="14" spans="1:27" ht="22.5" customHeight="1">
      <c r="A14" s="68">
        <v>8</v>
      </c>
      <c r="B14" s="69">
        <f>IF('toets 1'!B14&lt;&gt;"",'toets 1'!B14,"")</f>
      </c>
      <c r="C14" s="115">
        <f>IF(rapportages!C$5="I",rapportages!C14,"")</f>
      </c>
      <c r="D14" s="116">
        <f>IF(rapportages!D$5="I",rapportages!D14,"")</f>
      </c>
      <c r="E14" s="116">
        <f>IF(rapportages!E$5="I",rapportages!E14,"")</f>
      </c>
      <c r="F14" s="116">
        <f>IF(rapportages!F$5="I",rapportages!F14,"")</f>
      </c>
      <c r="G14" s="116">
        <f>IF(rapportages!G$5="I",rapportages!G14,"")</f>
      </c>
      <c r="H14" s="116">
        <f>IF(rapportages!H$5="I",rapportages!H14,"")</f>
      </c>
      <c r="I14" s="116">
        <f>IF(rapportages!I$5="I",rapportages!I14,"")</f>
      </c>
      <c r="J14" s="116">
        <f>IF(rapportages!J$5="I",rapportages!J14,"")</f>
      </c>
      <c r="K14" s="116">
        <f>IF(rapportages!K$5="I",rapportages!K14,"")</f>
      </c>
      <c r="L14" s="116">
        <f>IF(rapportages!L$5="I",rapportages!L14,"")</f>
      </c>
      <c r="M14" s="116">
        <f>IF(rapportages!M$5="I",rapportages!M14,"")</f>
      </c>
      <c r="N14" s="116">
        <f>IF(rapportages!N$5="I",rapportages!N14,"")</f>
      </c>
      <c r="O14" s="116">
        <f>IF(rapportages!O$5="I",rapportages!O14,"")</f>
      </c>
      <c r="P14" s="117">
        <f>IF(rapportages!P$5="I",rapportages!P14,"")</f>
      </c>
      <c r="Q14" s="117">
        <f>IF(rapportages!Q$5="I",rapportages!Q14,"")</f>
      </c>
      <c r="R14" s="93">
        <f t="shared" si="0"/>
      </c>
      <c r="S14" s="94"/>
      <c r="T14" s="94"/>
      <c r="U14" s="94"/>
      <c r="V14" s="95"/>
      <c r="W14" s="118">
        <f t="shared" si="1"/>
      </c>
      <c r="X14" s="119">
        <f t="shared" si="2"/>
      </c>
      <c r="Y14" s="119">
        <f t="shared" si="3"/>
      </c>
      <c r="Z14" s="119">
        <f t="shared" si="4"/>
      </c>
      <c r="AA14" s="120">
        <f t="shared" si="5"/>
      </c>
    </row>
    <row r="15" spans="1:27" ht="22.5" customHeight="1">
      <c r="A15" s="68">
        <v>9</v>
      </c>
      <c r="B15" s="69">
        <f>IF('toets 1'!B15&lt;&gt;"",'toets 1'!B15,"")</f>
      </c>
      <c r="C15" s="115">
        <f>IF(rapportages!C$5="I",rapportages!C15,"")</f>
      </c>
      <c r="D15" s="116">
        <f>IF(rapportages!D$5="I",rapportages!D15,"")</f>
      </c>
      <c r="E15" s="116">
        <f>IF(rapportages!E$5="I",rapportages!E15,"")</f>
      </c>
      <c r="F15" s="116">
        <f>IF(rapportages!F$5="I",rapportages!F15,"")</f>
      </c>
      <c r="G15" s="116">
        <f>IF(rapportages!G$5="I",rapportages!G15,"")</f>
      </c>
      <c r="H15" s="116">
        <f>IF(rapportages!H$5="I",rapportages!H15,"")</f>
      </c>
      <c r="I15" s="116">
        <f>IF(rapportages!I$5="I",rapportages!I15,"")</f>
      </c>
      <c r="J15" s="116">
        <f>IF(rapportages!J$5="I",rapportages!J15,"")</f>
      </c>
      <c r="K15" s="116">
        <f>IF(rapportages!K$5="I",rapportages!K15,"")</f>
      </c>
      <c r="L15" s="116">
        <f>IF(rapportages!L$5="I",rapportages!L15,"")</f>
      </c>
      <c r="M15" s="116">
        <f>IF(rapportages!M$5="I",rapportages!M15,"")</f>
      </c>
      <c r="N15" s="116">
        <f>IF(rapportages!N$5="I",rapportages!N15,"")</f>
      </c>
      <c r="O15" s="116">
        <f>IF(rapportages!O$5="I",rapportages!O15,"")</f>
      </c>
      <c r="P15" s="117">
        <f>IF(rapportages!P$5="I",rapportages!P15,"")</f>
      </c>
      <c r="Q15" s="117">
        <f>IF(rapportages!Q$5="I",rapportages!Q15,"")</f>
      </c>
      <c r="R15" s="93">
        <f t="shared" si="0"/>
      </c>
      <c r="S15" s="94"/>
      <c r="T15" s="94"/>
      <c r="U15" s="94"/>
      <c r="V15" s="95"/>
      <c r="W15" s="118">
        <f t="shared" si="1"/>
      </c>
      <c r="X15" s="119">
        <f t="shared" si="2"/>
      </c>
      <c r="Y15" s="119">
        <f t="shared" si="3"/>
      </c>
      <c r="Z15" s="119">
        <f t="shared" si="4"/>
      </c>
      <c r="AA15" s="120">
        <f t="shared" si="5"/>
      </c>
    </row>
    <row r="16" spans="1:27" ht="22.5" customHeight="1">
      <c r="A16" s="68">
        <v>10</v>
      </c>
      <c r="B16" s="69">
        <f>IF('toets 1'!B16&lt;&gt;"",'toets 1'!B16,"")</f>
      </c>
      <c r="C16" s="115">
        <f>IF(rapportages!C$5="I",rapportages!C16,"")</f>
      </c>
      <c r="D16" s="116">
        <f>IF(rapportages!D$5="I",rapportages!D16,"")</f>
      </c>
      <c r="E16" s="116">
        <f>IF(rapportages!E$5="I",rapportages!E16,"")</f>
      </c>
      <c r="F16" s="116">
        <f>IF(rapportages!F$5="I",rapportages!F16,"")</f>
      </c>
      <c r="G16" s="116">
        <f>IF(rapportages!G$5="I",rapportages!G16,"")</f>
      </c>
      <c r="H16" s="116">
        <f>IF(rapportages!H$5="I",rapportages!H16,"")</f>
      </c>
      <c r="I16" s="116">
        <f>IF(rapportages!I$5="I",rapportages!I16,"")</f>
      </c>
      <c r="J16" s="116">
        <f>IF(rapportages!J$5="I",rapportages!J16,"")</f>
      </c>
      <c r="K16" s="116">
        <f>IF(rapportages!K$5="I",rapportages!K16,"")</f>
      </c>
      <c r="L16" s="116">
        <f>IF(rapportages!L$5="I",rapportages!L16,"")</f>
      </c>
      <c r="M16" s="116">
        <f>IF(rapportages!M$5="I",rapportages!M16,"")</f>
      </c>
      <c r="N16" s="116">
        <f>IF(rapportages!N$5="I",rapportages!N16,"")</f>
      </c>
      <c r="O16" s="116">
        <f>IF(rapportages!O$5="I",rapportages!O16,"")</f>
      </c>
      <c r="P16" s="117">
        <f>IF(rapportages!P$5="I",rapportages!P16,"")</f>
      </c>
      <c r="Q16" s="117">
        <f>IF(rapportages!Q$5="I",rapportages!Q16,"")</f>
      </c>
      <c r="R16" s="93">
        <f t="shared" si="0"/>
      </c>
      <c r="S16" s="94"/>
      <c r="T16" s="94"/>
      <c r="U16" s="94"/>
      <c r="V16" s="95"/>
      <c r="W16" s="118">
        <f t="shared" si="1"/>
      </c>
      <c r="X16" s="119">
        <f t="shared" si="2"/>
      </c>
      <c r="Y16" s="119">
        <f t="shared" si="3"/>
      </c>
      <c r="Z16" s="119">
        <f t="shared" si="4"/>
      </c>
      <c r="AA16" s="120">
        <f t="shared" si="5"/>
      </c>
    </row>
    <row r="17" spans="1:27" ht="22.5" customHeight="1">
      <c r="A17" s="68">
        <v>11</v>
      </c>
      <c r="B17" s="69">
        <f>IF('toets 1'!B17&lt;&gt;"",'toets 1'!B17,"")</f>
      </c>
      <c r="C17" s="115">
        <f>IF(rapportages!C$5="I",rapportages!C17,"")</f>
      </c>
      <c r="D17" s="116">
        <f>IF(rapportages!D$5="I",rapportages!D17,"")</f>
      </c>
      <c r="E17" s="116">
        <f>IF(rapportages!E$5="I",rapportages!E17,"")</f>
      </c>
      <c r="F17" s="116">
        <f>IF(rapportages!F$5="I",rapportages!F17,"")</f>
      </c>
      <c r="G17" s="116">
        <f>IF(rapportages!G$5="I",rapportages!G17,"")</f>
      </c>
      <c r="H17" s="116">
        <f>IF(rapportages!H$5="I",rapportages!H17,"")</f>
      </c>
      <c r="I17" s="116">
        <f>IF(rapportages!I$5="I",rapportages!I17,"")</f>
      </c>
      <c r="J17" s="116">
        <f>IF(rapportages!J$5="I",rapportages!J17,"")</f>
      </c>
      <c r="K17" s="116">
        <f>IF(rapportages!K$5="I",rapportages!K17,"")</f>
      </c>
      <c r="L17" s="116">
        <f>IF(rapportages!L$5="I",rapportages!L17,"")</f>
      </c>
      <c r="M17" s="116">
        <f>IF(rapportages!M$5="I",rapportages!M17,"")</f>
      </c>
      <c r="N17" s="116">
        <f>IF(rapportages!N$5="I",rapportages!N17,"")</f>
      </c>
      <c r="O17" s="116">
        <f>IF(rapportages!O$5="I",rapportages!O17,"")</f>
      </c>
      <c r="P17" s="117">
        <f>IF(rapportages!P$5="I",rapportages!P17,"")</f>
      </c>
      <c r="Q17" s="117">
        <f>IF(rapportages!Q$5="I",rapportages!Q17,"")</f>
      </c>
      <c r="R17" s="93">
        <f t="shared" si="0"/>
      </c>
      <c r="S17" s="94"/>
      <c r="T17" s="94"/>
      <c r="U17" s="94"/>
      <c r="V17" s="95"/>
      <c r="W17" s="118">
        <f t="shared" si="1"/>
      </c>
      <c r="X17" s="119">
        <f t="shared" si="2"/>
      </c>
      <c r="Y17" s="119">
        <f t="shared" si="3"/>
      </c>
      <c r="Z17" s="119">
        <f t="shared" si="4"/>
      </c>
      <c r="AA17" s="120">
        <f t="shared" si="5"/>
      </c>
    </row>
    <row r="18" spans="1:27" ht="22.5" customHeight="1">
      <c r="A18" s="68">
        <v>12</v>
      </c>
      <c r="B18" s="69">
        <f>IF('toets 1'!B18&lt;&gt;"",'toets 1'!B18,"")</f>
      </c>
      <c r="C18" s="115">
        <f>IF(rapportages!C$5="I",rapportages!C18,"")</f>
      </c>
      <c r="D18" s="116">
        <f>IF(rapportages!D$5="I",rapportages!D18,"")</f>
      </c>
      <c r="E18" s="116">
        <f>IF(rapportages!E$5="I",rapportages!E18,"")</f>
      </c>
      <c r="F18" s="116">
        <f>IF(rapportages!F$5="I",rapportages!F18,"")</f>
      </c>
      <c r="G18" s="116">
        <f>IF(rapportages!G$5="I",rapportages!G18,"")</f>
      </c>
      <c r="H18" s="116">
        <f>IF(rapportages!H$5="I",rapportages!H18,"")</f>
      </c>
      <c r="I18" s="116">
        <f>IF(rapportages!I$5="I",rapportages!I18,"")</f>
      </c>
      <c r="J18" s="116">
        <f>IF(rapportages!J$5="I",rapportages!J18,"")</f>
      </c>
      <c r="K18" s="116">
        <f>IF(rapportages!K$5="I",rapportages!K18,"")</f>
      </c>
      <c r="L18" s="116">
        <f>IF(rapportages!L$5="I",rapportages!L18,"")</f>
      </c>
      <c r="M18" s="116">
        <f>IF(rapportages!M$5="I",rapportages!M18,"")</f>
      </c>
      <c r="N18" s="116">
        <f>IF(rapportages!N$5="I",rapportages!N18,"")</f>
      </c>
      <c r="O18" s="116">
        <f>IF(rapportages!O$5="I",rapportages!O18,"")</f>
      </c>
      <c r="P18" s="117">
        <f>IF(rapportages!P$5="I",rapportages!P18,"")</f>
      </c>
      <c r="Q18" s="117">
        <f>IF(rapportages!Q$5="I",rapportages!Q18,"")</f>
      </c>
      <c r="R18" s="93">
        <f t="shared" si="0"/>
      </c>
      <c r="S18" s="94"/>
      <c r="T18" s="94"/>
      <c r="U18" s="94"/>
      <c r="V18" s="95"/>
      <c r="W18" s="118">
        <f t="shared" si="1"/>
      </c>
      <c r="X18" s="119">
        <f t="shared" si="2"/>
      </c>
      <c r="Y18" s="119">
        <f t="shared" si="3"/>
      </c>
      <c r="Z18" s="119">
        <f t="shared" si="4"/>
      </c>
      <c r="AA18" s="120">
        <f t="shared" si="5"/>
      </c>
    </row>
    <row r="19" spans="1:27" ht="22.5" customHeight="1">
      <c r="A19" s="68">
        <v>13</v>
      </c>
      <c r="B19" s="69">
        <f>IF('toets 1'!B19&lt;&gt;"",'toets 1'!B19,"")</f>
      </c>
      <c r="C19" s="115">
        <f>IF(rapportages!C$5="I",rapportages!C19,"")</f>
      </c>
      <c r="D19" s="116">
        <f>IF(rapportages!D$5="I",rapportages!D19,"")</f>
      </c>
      <c r="E19" s="116">
        <f>IF(rapportages!E$5="I",rapportages!E19,"")</f>
      </c>
      <c r="F19" s="116">
        <f>IF(rapportages!F$5="I",rapportages!F19,"")</f>
      </c>
      <c r="G19" s="116">
        <f>IF(rapportages!G$5="I",rapportages!G19,"")</f>
      </c>
      <c r="H19" s="116">
        <f>IF(rapportages!H$5="I",rapportages!H19,"")</f>
      </c>
      <c r="I19" s="116">
        <f>IF(rapportages!I$5="I",rapportages!I19,"")</f>
      </c>
      <c r="J19" s="116">
        <f>IF(rapportages!J$5="I",rapportages!J19,"")</f>
      </c>
      <c r="K19" s="116">
        <f>IF(rapportages!K$5="I",rapportages!K19,"")</f>
      </c>
      <c r="L19" s="116">
        <f>IF(rapportages!L$5="I",rapportages!L19,"")</f>
      </c>
      <c r="M19" s="116">
        <f>IF(rapportages!M$5="I",rapportages!M19,"")</f>
      </c>
      <c r="N19" s="116">
        <f>IF(rapportages!N$5="I",rapportages!N19,"")</f>
      </c>
      <c r="O19" s="116">
        <f>IF(rapportages!O$5="I",rapportages!O19,"")</f>
      </c>
      <c r="P19" s="117">
        <f>IF(rapportages!P$5="I",rapportages!P19,"")</f>
      </c>
      <c r="Q19" s="117">
        <f>IF(rapportages!Q$5="I",rapportages!Q19,"")</f>
      </c>
      <c r="R19" s="93">
        <f t="shared" si="0"/>
      </c>
      <c r="S19" s="94"/>
      <c r="T19" s="94"/>
      <c r="U19" s="94"/>
      <c r="V19" s="95"/>
      <c r="W19" s="118">
        <f t="shared" si="1"/>
      </c>
      <c r="X19" s="119">
        <f t="shared" si="2"/>
      </c>
      <c r="Y19" s="119">
        <f t="shared" si="3"/>
      </c>
      <c r="Z19" s="119">
        <f t="shared" si="4"/>
      </c>
      <c r="AA19" s="120">
        <f t="shared" si="5"/>
      </c>
    </row>
    <row r="20" spans="1:27" ht="22.5" customHeight="1">
      <c r="A20" s="68">
        <v>14</v>
      </c>
      <c r="B20" s="69">
        <f>IF('toets 1'!B20&lt;&gt;"",'toets 1'!B20,"")</f>
      </c>
      <c r="C20" s="115">
        <f>IF(rapportages!C$5="I",rapportages!C20,"")</f>
      </c>
      <c r="D20" s="116">
        <f>IF(rapportages!D$5="I",rapportages!D20,"")</f>
      </c>
      <c r="E20" s="116">
        <f>IF(rapportages!E$5="I",rapportages!E20,"")</f>
      </c>
      <c r="F20" s="116">
        <f>IF(rapportages!F$5="I",rapportages!F20,"")</f>
      </c>
      <c r="G20" s="116">
        <f>IF(rapportages!G$5="I",rapportages!G20,"")</f>
      </c>
      <c r="H20" s="116">
        <f>IF(rapportages!H$5="I",rapportages!H20,"")</f>
      </c>
      <c r="I20" s="116">
        <f>IF(rapportages!I$5="I",rapportages!I20,"")</f>
      </c>
      <c r="J20" s="116">
        <f>IF(rapportages!J$5="I",rapportages!J20,"")</f>
      </c>
      <c r="K20" s="116">
        <f>IF(rapportages!K$5="I",rapportages!K20,"")</f>
      </c>
      <c r="L20" s="116">
        <f>IF(rapportages!L$5="I",rapportages!L20,"")</f>
      </c>
      <c r="M20" s="116">
        <f>IF(rapportages!M$5="I",rapportages!M20,"")</f>
      </c>
      <c r="N20" s="116">
        <f>IF(rapportages!N$5="I",rapportages!N20,"")</f>
      </c>
      <c r="O20" s="116">
        <f>IF(rapportages!O$5="I",rapportages!O20,"")</f>
      </c>
      <c r="P20" s="117">
        <f>IF(rapportages!P$5="I",rapportages!P20,"")</f>
      </c>
      <c r="Q20" s="117">
        <f>IF(rapportages!Q$5="I",rapportages!Q20,"")</f>
      </c>
      <c r="R20" s="93">
        <f t="shared" si="0"/>
      </c>
      <c r="S20" s="94"/>
      <c r="T20" s="94"/>
      <c r="U20" s="94"/>
      <c r="V20" s="95"/>
      <c r="W20" s="118">
        <f t="shared" si="1"/>
      </c>
      <c r="X20" s="119">
        <f t="shared" si="2"/>
      </c>
      <c r="Y20" s="119">
        <f t="shared" si="3"/>
      </c>
      <c r="Z20" s="119">
        <f t="shared" si="4"/>
      </c>
      <c r="AA20" s="120">
        <f t="shared" si="5"/>
      </c>
    </row>
    <row r="21" spans="1:27" ht="22.5" customHeight="1">
      <c r="A21" s="68">
        <v>15</v>
      </c>
      <c r="B21" s="69">
        <f>IF('toets 1'!B21&lt;&gt;"",'toets 1'!B21,"")</f>
      </c>
      <c r="C21" s="115">
        <f>IF(rapportages!C$5="I",rapportages!C21,"")</f>
      </c>
      <c r="D21" s="116">
        <f>IF(rapportages!D$5="I",rapportages!D21,"")</f>
      </c>
      <c r="E21" s="116">
        <f>IF(rapportages!E$5="I",rapportages!E21,"")</f>
      </c>
      <c r="F21" s="116">
        <f>IF(rapportages!F$5="I",rapportages!F21,"")</f>
      </c>
      <c r="G21" s="116">
        <f>IF(rapportages!G$5="I",rapportages!G21,"")</f>
      </c>
      <c r="H21" s="116">
        <f>IF(rapportages!H$5="I",rapportages!H21,"")</f>
      </c>
      <c r="I21" s="116">
        <f>IF(rapportages!I$5="I",rapportages!I21,"")</f>
      </c>
      <c r="J21" s="116">
        <f>IF(rapportages!J$5="I",rapportages!J21,"")</f>
      </c>
      <c r="K21" s="116">
        <f>IF(rapportages!K$5="I",rapportages!K21,"")</f>
      </c>
      <c r="L21" s="116">
        <f>IF(rapportages!L$5="I",rapportages!L21,"")</f>
      </c>
      <c r="M21" s="116">
        <f>IF(rapportages!M$5="I",rapportages!M21,"")</f>
      </c>
      <c r="N21" s="116">
        <f>IF(rapportages!N$5="I",rapportages!N21,"")</f>
      </c>
      <c r="O21" s="116">
        <f>IF(rapportages!O$5="I",rapportages!O21,"")</f>
      </c>
      <c r="P21" s="117">
        <f>IF(rapportages!P$5="I",rapportages!P21,"")</f>
      </c>
      <c r="Q21" s="117">
        <f>IF(rapportages!Q$5="I",rapportages!Q21,"")</f>
      </c>
      <c r="R21" s="93">
        <f t="shared" si="0"/>
      </c>
      <c r="S21" s="94"/>
      <c r="T21" s="94"/>
      <c r="U21" s="94"/>
      <c r="V21" s="95"/>
      <c r="W21" s="118">
        <f t="shared" si="1"/>
      </c>
      <c r="X21" s="119">
        <f t="shared" si="2"/>
      </c>
      <c r="Y21" s="119">
        <f t="shared" si="3"/>
      </c>
      <c r="Z21" s="119">
        <f t="shared" si="4"/>
      </c>
      <c r="AA21" s="120">
        <f t="shared" si="5"/>
      </c>
    </row>
    <row r="22" spans="1:27" ht="22.5" customHeight="1">
      <c r="A22" s="68">
        <v>16</v>
      </c>
      <c r="B22" s="69">
        <f>IF('toets 1'!B22&lt;&gt;"",'toets 1'!B22,"")</f>
      </c>
      <c r="C22" s="115">
        <f>IF(rapportages!C$5="I",rapportages!C22,"")</f>
      </c>
      <c r="D22" s="116">
        <f>IF(rapportages!D$5="I",rapportages!D22,"")</f>
      </c>
      <c r="E22" s="116">
        <f>IF(rapportages!E$5="I",rapportages!E22,"")</f>
      </c>
      <c r="F22" s="116">
        <f>IF(rapportages!F$5="I",rapportages!F22,"")</f>
      </c>
      <c r="G22" s="116">
        <f>IF(rapportages!G$5="I",rapportages!G22,"")</f>
      </c>
      <c r="H22" s="116">
        <f>IF(rapportages!H$5="I",rapportages!H22,"")</f>
      </c>
      <c r="I22" s="116">
        <f>IF(rapportages!I$5="I",rapportages!I22,"")</f>
      </c>
      <c r="J22" s="116">
        <f>IF(rapportages!J$5="I",rapportages!J22,"")</f>
      </c>
      <c r="K22" s="116">
        <f>IF(rapportages!K$5="I",rapportages!K22,"")</f>
      </c>
      <c r="L22" s="116">
        <f>IF(rapportages!L$5="I",rapportages!L22,"")</f>
      </c>
      <c r="M22" s="116">
        <f>IF(rapportages!M$5="I",rapportages!M22,"")</f>
      </c>
      <c r="N22" s="116">
        <f>IF(rapportages!N$5="I",rapportages!N22,"")</f>
      </c>
      <c r="O22" s="116">
        <f>IF(rapportages!O$5="I",rapportages!O22,"")</f>
      </c>
      <c r="P22" s="117">
        <f>IF(rapportages!P$5="I",rapportages!P22,"")</f>
      </c>
      <c r="Q22" s="117">
        <f>IF(rapportages!Q$5="I",rapportages!Q22,"")</f>
      </c>
      <c r="R22" s="93">
        <f t="shared" si="0"/>
      </c>
      <c r="S22" s="94"/>
      <c r="T22" s="94"/>
      <c r="U22" s="94"/>
      <c r="V22" s="95"/>
      <c r="W22" s="118">
        <f t="shared" si="1"/>
      </c>
      <c r="X22" s="119">
        <f t="shared" si="2"/>
      </c>
      <c r="Y22" s="119">
        <f t="shared" si="3"/>
      </c>
      <c r="Z22" s="119">
        <f t="shared" si="4"/>
      </c>
      <c r="AA22" s="120">
        <f t="shared" si="5"/>
      </c>
    </row>
    <row r="23" spans="1:27" ht="22.5" customHeight="1">
      <c r="A23" s="68">
        <v>17</v>
      </c>
      <c r="B23" s="69">
        <f>IF('toets 1'!B23&lt;&gt;"",'toets 1'!B23,"")</f>
      </c>
      <c r="C23" s="115">
        <f>IF(rapportages!C$5="I",rapportages!C23,"")</f>
      </c>
      <c r="D23" s="116">
        <f>IF(rapportages!D$5="I",rapportages!D23,"")</f>
      </c>
      <c r="E23" s="116">
        <f>IF(rapportages!E$5="I",rapportages!E23,"")</f>
      </c>
      <c r="F23" s="116">
        <f>IF(rapportages!F$5="I",rapportages!F23,"")</f>
      </c>
      <c r="G23" s="116">
        <f>IF(rapportages!G$5="I",rapportages!G23,"")</f>
      </c>
      <c r="H23" s="116">
        <f>IF(rapportages!H$5="I",rapportages!H23,"")</f>
      </c>
      <c r="I23" s="116">
        <f>IF(rapportages!I$5="I",rapportages!I23,"")</f>
      </c>
      <c r="J23" s="116">
        <f>IF(rapportages!J$5="I",rapportages!J23,"")</f>
      </c>
      <c r="K23" s="116">
        <f>IF(rapportages!K$5="I",rapportages!K23,"")</f>
      </c>
      <c r="L23" s="116">
        <f>IF(rapportages!L$5="I",rapportages!L23,"")</f>
      </c>
      <c r="M23" s="116">
        <f>IF(rapportages!M$5="I",rapportages!M23,"")</f>
      </c>
      <c r="N23" s="116">
        <f>IF(rapportages!N$5="I",rapportages!N23,"")</f>
      </c>
      <c r="O23" s="116">
        <f>IF(rapportages!O$5="I",rapportages!O23,"")</f>
      </c>
      <c r="P23" s="117">
        <f>IF(rapportages!P$5="I",rapportages!P23,"")</f>
      </c>
      <c r="Q23" s="117">
        <f>IF(rapportages!Q$5="I",rapportages!Q23,"")</f>
      </c>
      <c r="R23" s="93">
        <f t="shared" si="0"/>
      </c>
      <c r="S23" s="94"/>
      <c r="T23" s="94"/>
      <c r="U23" s="94"/>
      <c r="V23" s="95"/>
      <c r="W23" s="118">
        <f t="shared" si="1"/>
      </c>
      <c r="X23" s="119">
        <f t="shared" si="2"/>
      </c>
      <c r="Y23" s="119">
        <f t="shared" si="3"/>
      </c>
      <c r="Z23" s="119">
        <f t="shared" si="4"/>
      </c>
      <c r="AA23" s="120">
        <f t="shared" si="5"/>
      </c>
    </row>
    <row r="24" spans="1:27" ht="22.5" customHeight="1">
      <c r="A24" s="68">
        <v>18</v>
      </c>
      <c r="B24" s="69">
        <f>IF('toets 1'!B24&lt;&gt;"",'toets 1'!B24,"")</f>
      </c>
      <c r="C24" s="115">
        <f>IF(rapportages!C$5="I",rapportages!C24,"")</f>
      </c>
      <c r="D24" s="116">
        <f>IF(rapportages!D$5="I",rapportages!D24,"")</f>
      </c>
      <c r="E24" s="116">
        <f>IF(rapportages!E$5="I",rapportages!E24,"")</f>
      </c>
      <c r="F24" s="116">
        <f>IF(rapportages!F$5="I",rapportages!F24,"")</f>
      </c>
      <c r="G24" s="116">
        <f>IF(rapportages!G$5="I",rapportages!G24,"")</f>
      </c>
      <c r="H24" s="116">
        <f>IF(rapportages!H$5="I",rapportages!H24,"")</f>
      </c>
      <c r="I24" s="116">
        <f>IF(rapportages!I$5="I",rapportages!I24,"")</f>
      </c>
      <c r="J24" s="116">
        <f>IF(rapportages!J$5="I",rapportages!J24,"")</f>
      </c>
      <c r="K24" s="116">
        <f>IF(rapportages!K$5="I",rapportages!K24,"")</f>
      </c>
      <c r="L24" s="116">
        <f>IF(rapportages!L$5="I",rapportages!L24,"")</f>
      </c>
      <c r="M24" s="116">
        <f>IF(rapportages!M$5="I",rapportages!M24,"")</f>
      </c>
      <c r="N24" s="116">
        <f>IF(rapportages!N$5="I",rapportages!N24,"")</f>
      </c>
      <c r="O24" s="116">
        <f>IF(rapportages!O$5="I",rapportages!O24,"")</f>
      </c>
      <c r="P24" s="117">
        <f>IF(rapportages!P$5="I",rapportages!P24,"")</f>
      </c>
      <c r="Q24" s="117">
        <f>IF(rapportages!Q$5="I",rapportages!Q24,"")</f>
      </c>
      <c r="R24" s="93">
        <f t="shared" si="0"/>
      </c>
      <c r="S24" s="94"/>
      <c r="T24" s="94"/>
      <c r="U24" s="94"/>
      <c r="V24" s="95"/>
      <c r="W24" s="118">
        <f t="shared" si="1"/>
      </c>
      <c r="X24" s="119">
        <f t="shared" si="2"/>
      </c>
      <c r="Y24" s="119">
        <f t="shared" si="3"/>
      </c>
      <c r="Z24" s="119">
        <f t="shared" si="4"/>
      </c>
      <c r="AA24" s="120">
        <f t="shared" si="5"/>
      </c>
    </row>
    <row r="25" spans="1:27" ht="22.5" customHeight="1">
      <c r="A25" s="68">
        <v>19</v>
      </c>
      <c r="B25" s="69">
        <f>IF('toets 1'!B25&lt;&gt;"",'toets 1'!B25,"")</f>
      </c>
      <c r="C25" s="115">
        <f>IF(rapportages!C$5="I",rapportages!C25,"")</f>
      </c>
      <c r="D25" s="116">
        <f>IF(rapportages!D$5="I",rapportages!D25,"")</f>
      </c>
      <c r="E25" s="116">
        <f>IF(rapportages!E$5="I",rapportages!E25,"")</f>
      </c>
      <c r="F25" s="116">
        <f>IF(rapportages!F$5="I",rapportages!F25,"")</f>
      </c>
      <c r="G25" s="116">
        <f>IF(rapportages!G$5="I",rapportages!G25,"")</f>
      </c>
      <c r="H25" s="116">
        <f>IF(rapportages!H$5="I",rapportages!H25,"")</f>
      </c>
      <c r="I25" s="116">
        <f>IF(rapportages!I$5="I",rapportages!I25,"")</f>
      </c>
      <c r="J25" s="116">
        <f>IF(rapportages!J$5="I",rapportages!J25,"")</f>
      </c>
      <c r="K25" s="116">
        <f>IF(rapportages!K$5="I",rapportages!K25,"")</f>
      </c>
      <c r="L25" s="116">
        <f>IF(rapportages!L$5="I",rapportages!L25,"")</f>
      </c>
      <c r="M25" s="116">
        <f>IF(rapportages!M$5="I",rapportages!M25,"")</f>
      </c>
      <c r="N25" s="116">
        <f>IF(rapportages!N$5="I",rapportages!N25,"")</f>
      </c>
      <c r="O25" s="116">
        <f>IF(rapportages!O$5="I",rapportages!O25,"")</f>
      </c>
      <c r="P25" s="117">
        <f>IF(rapportages!P$5="I",rapportages!P25,"")</f>
      </c>
      <c r="Q25" s="117">
        <f>IF(rapportages!Q$5="I",rapportages!Q25,"")</f>
      </c>
      <c r="R25" s="93">
        <f t="shared" si="0"/>
      </c>
      <c r="S25" s="94"/>
      <c r="T25" s="94"/>
      <c r="U25" s="94"/>
      <c r="V25" s="95"/>
      <c r="W25" s="118">
        <f t="shared" si="1"/>
      </c>
      <c r="X25" s="119">
        <f t="shared" si="2"/>
      </c>
      <c r="Y25" s="119">
        <f t="shared" si="3"/>
      </c>
      <c r="Z25" s="119">
        <f t="shared" si="4"/>
      </c>
      <c r="AA25" s="120">
        <f t="shared" si="5"/>
      </c>
    </row>
    <row r="26" spans="1:27" ht="22.5" customHeight="1">
      <c r="A26" s="68">
        <v>20</v>
      </c>
      <c r="B26" s="69">
        <f>IF('toets 1'!B26&lt;&gt;"",'toets 1'!B26,"")</f>
      </c>
      <c r="C26" s="115">
        <f>IF(rapportages!C$5="I",rapportages!C26,"")</f>
      </c>
      <c r="D26" s="116">
        <f>IF(rapportages!D$5="I",rapportages!D26,"")</f>
      </c>
      <c r="E26" s="116">
        <f>IF(rapportages!E$5="I",rapportages!E26,"")</f>
      </c>
      <c r="F26" s="116">
        <f>IF(rapportages!F$5="I",rapportages!F26,"")</f>
      </c>
      <c r="G26" s="116">
        <f>IF(rapportages!G$5="I",rapportages!G26,"")</f>
      </c>
      <c r="H26" s="116">
        <f>IF(rapportages!H$5="I",rapportages!H26,"")</f>
      </c>
      <c r="I26" s="116">
        <f>IF(rapportages!I$5="I",rapportages!I26,"")</f>
      </c>
      <c r="J26" s="116">
        <f>IF(rapportages!J$5="I",rapportages!J26,"")</f>
      </c>
      <c r="K26" s="116">
        <f>IF(rapportages!K$5="I",rapportages!K26,"")</f>
      </c>
      <c r="L26" s="116">
        <f>IF(rapportages!L$5="I",rapportages!L26,"")</f>
      </c>
      <c r="M26" s="116">
        <f>IF(rapportages!M$5="I",rapportages!M26,"")</f>
      </c>
      <c r="N26" s="116">
        <f>IF(rapportages!N$5="I",rapportages!N26,"")</f>
      </c>
      <c r="O26" s="116">
        <f>IF(rapportages!O$5="I",rapportages!O26,"")</f>
      </c>
      <c r="P26" s="117">
        <f>IF(rapportages!P$5="I",rapportages!P26,"")</f>
      </c>
      <c r="Q26" s="117">
        <f>IF(rapportages!Q$5="I",rapportages!Q26,"")</f>
      </c>
      <c r="R26" s="93">
        <f t="shared" si="0"/>
      </c>
      <c r="S26" s="94"/>
      <c r="T26" s="94"/>
      <c r="U26" s="94"/>
      <c r="V26" s="95"/>
      <c r="W26" s="118">
        <f t="shared" si="1"/>
      </c>
      <c r="X26" s="119">
        <f t="shared" si="2"/>
      </c>
      <c r="Y26" s="119">
        <f t="shared" si="3"/>
      </c>
      <c r="Z26" s="119">
        <f t="shared" si="4"/>
      </c>
      <c r="AA26" s="120">
        <f t="shared" si="5"/>
      </c>
    </row>
    <row r="27" spans="1:27" ht="22.5" customHeight="1">
      <c r="A27" s="68">
        <v>21</v>
      </c>
      <c r="B27" s="69">
        <f>IF('toets 1'!B27&lt;&gt;"",'toets 1'!B27,"")</f>
      </c>
      <c r="C27" s="115">
        <f>IF(rapportages!C$5="I",rapportages!C27,"")</f>
      </c>
      <c r="D27" s="116">
        <f>IF(rapportages!D$5="I",rapportages!D27,"")</f>
      </c>
      <c r="E27" s="116">
        <f>IF(rapportages!E$5="I",rapportages!E27,"")</f>
      </c>
      <c r="F27" s="116">
        <f>IF(rapportages!F$5="I",rapportages!F27,"")</f>
      </c>
      <c r="G27" s="116">
        <f>IF(rapportages!G$5="I",rapportages!G27,"")</f>
      </c>
      <c r="H27" s="116">
        <f>IF(rapportages!H$5="I",rapportages!H27,"")</f>
      </c>
      <c r="I27" s="116">
        <f>IF(rapportages!I$5="I",rapportages!I27,"")</f>
      </c>
      <c r="J27" s="116">
        <f>IF(rapportages!J$5="I",rapportages!J27,"")</f>
      </c>
      <c r="K27" s="116">
        <f>IF(rapportages!K$5="I",rapportages!K27,"")</f>
      </c>
      <c r="L27" s="116">
        <f>IF(rapportages!L$5="I",rapportages!L27,"")</f>
      </c>
      <c r="M27" s="116">
        <f>IF(rapportages!M$5="I",rapportages!M27,"")</f>
      </c>
      <c r="N27" s="116">
        <f>IF(rapportages!N$5="I",rapportages!N27,"")</f>
      </c>
      <c r="O27" s="116">
        <f>IF(rapportages!O$5="I",rapportages!O27,"")</f>
      </c>
      <c r="P27" s="117">
        <f>IF(rapportages!P$5="I",rapportages!P27,"")</f>
      </c>
      <c r="Q27" s="117">
        <f>IF(rapportages!Q$5="I",rapportages!Q27,"")</f>
      </c>
      <c r="R27" s="93">
        <f t="shared" si="0"/>
      </c>
      <c r="S27" s="94"/>
      <c r="T27" s="94"/>
      <c r="U27" s="94"/>
      <c r="V27" s="95"/>
      <c r="W27" s="118">
        <f t="shared" si="1"/>
      </c>
      <c r="X27" s="119">
        <f t="shared" si="2"/>
      </c>
      <c r="Y27" s="119">
        <f t="shared" si="3"/>
      </c>
      <c r="Z27" s="119">
        <f t="shared" si="4"/>
      </c>
      <c r="AA27" s="120">
        <f t="shared" si="5"/>
      </c>
    </row>
    <row r="28" spans="1:27" ht="22.5" customHeight="1">
      <c r="A28" s="68">
        <v>22</v>
      </c>
      <c r="B28" s="69">
        <f>IF('toets 1'!B28&lt;&gt;"",'toets 1'!B28,"")</f>
      </c>
      <c r="C28" s="115">
        <f>IF(rapportages!C$5="I",rapportages!C28,"")</f>
      </c>
      <c r="D28" s="116">
        <f>IF(rapportages!D$5="I",rapportages!D28,"")</f>
      </c>
      <c r="E28" s="116">
        <f>IF(rapportages!E$5="I",rapportages!E28,"")</f>
      </c>
      <c r="F28" s="116">
        <f>IF(rapportages!F$5="I",rapportages!F28,"")</f>
      </c>
      <c r="G28" s="116">
        <f>IF(rapportages!G$5="I",rapportages!G28,"")</f>
      </c>
      <c r="H28" s="116">
        <f>IF(rapportages!H$5="I",rapportages!H28,"")</f>
      </c>
      <c r="I28" s="116">
        <f>IF(rapportages!I$5="I",rapportages!I28,"")</f>
      </c>
      <c r="J28" s="116">
        <f>IF(rapportages!J$5="I",rapportages!J28,"")</f>
      </c>
      <c r="K28" s="116">
        <f>IF(rapportages!K$5="I",rapportages!K28,"")</f>
      </c>
      <c r="L28" s="116">
        <f>IF(rapportages!L$5="I",rapportages!L28,"")</f>
      </c>
      <c r="M28" s="116">
        <f>IF(rapportages!M$5="I",rapportages!M28,"")</f>
      </c>
      <c r="N28" s="116">
        <f>IF(rapportages!N$5="I",rapportages!N28,"")</f>
      </c>
      <c r="O28" s="116">
        <f>IF(rapportages!O$5="I",rapportages!O28,"")</f>
      </c>
      <c r="P28" s="117">
        <f>IF(rapportages!P$5="I",rapportages!P28,"")</f>
      </c>
      <c r="Q28" s="117">
        <f>IF(rapportages!Q$5="I",rapportages!Q28,"")</f>
      </c>
      <c r="R28" s="93">
        <f t="shared" si="0"/>
      </c>
      <c r="S28" s="94"/>
      <c r="T28" s="94"/>
      <c r="U28" s="94"/>
      <c r="V28" s="95"/>
      <c r="W28" s="118">
        <f t="shared" si="1"/>
      </c>
      <c r="X28" s="119">
        <f t="shared" si="2"/>
      </c>
      <c r="Y28" s="119">
        <f t="shared" si="3"/>
      </c>
      <c r="Z28" s="119">
        <f t="shared" si="4"/>
      </c>
      <c r="AA28" s="120">
        <f t="shared" si="5"/>
      </c>
    </row>
    <row r="29" spans="1:27" ht="22.5" customHeight="1">
      <c r="A29" s="68">
        <v>23</v>
      </c>
      <c r="B29" s="69">
        <f>IF('toets 1'!B29&lt;&gt;"",'toets 1'!B29,"")</f>
      </c>
      <c r="C29" s="115">
        <f>IF(rapportages!C$5="I",rapportages!C29,"")</f>
      </c>
      <c r="D29" s="116">
        <f>IF(rapportages!D$5="I",rapportages!D29,"")</f>
      </c>
      <c r="E29" s="116">
        <f>IF(rapportages!E$5="I",rapportages!E29,"")</f>
      </c>
      <c r="F29" s="116">
        <f>IF(rapportages!F$5="I",rapportages!F29,"")</f>
      </c>
      <c r="G29" s="116">
        <f>IF(rapportages!G$5="I",rapportages!G29,"")</f>
      </c>
      <c r="H29" s="116">
        <f>IF(rapportages!H$5="I",rapportages!H29,"")</f>
      </c>
      <c r="I29" s="116">
        <f>IF(rapportages!I$5="I",rapportages!I29,"")</f>
      </c>
      <c r="J29" s="116">
        <f>IF(rapportages!J$5="I",rapportages!J29,"")</f>
      </c>
      <c r="K29" s="116">
        <f>IF(rapportages!K$5="I",rapportages!K29,"")</f>
      </c>
      <c r="L29" s="116">
        <f>IF(rapportages!L$5="I",rapportages!L29,"")</f>
      </c>
      <c r="M29" s="116">
        <f>IF(rapportages!M$5="I",rapportages!M29,"")</f>
      </c>
      <c r="N29" s="116">
        <f>IF(rapportages!N$5="I",rapportages!N29,"")</f>
      </c>
      <c r="O29" s="116">
        <f>IF(rapportages!O$5="I",rapportages!O29,"")</f>
      </c>
      <c r="P29" s="117">
        <f>IF(rapportages!P$5="I",rapportages!P29,"")</f>
      </c>
      <c r="Q29" s="117">
        <f>IF(rapportages!Q$5="I",rapportages!Q29,"")</f>
      </c>
      <c r="R29" s="93">
        <f t="shared" si="0"/>
      </c>
      <c r="S29" s="94"/>
      <c r="T29" s="94"/>
      <c r="U29" s="94"/>
      <c r="V29" s="95"/>
      <c r="W29" s="118">
        <f t="shared" si="1"/>
      </c>
      <c r="X29" s="119">
        <f t="shared" si="2"/>
      </c>
      <c r="Y29" s="119">
        <f t="shared" si="3"/>
      </c>
      <c r="Z29" s="119">
        <f t="shared" si="4"/>
      </c>
      <c r="AA29" s="120">
        <f t="shared" si="5"/>
      </c>
    </row>
    <row r="30" spans="1:27" ht="22.5" customHeight="1">
      <c r="A30" s="68">
        <v>24</v>
      </c>
      <c r="B30" s="69">
        <f>IF('toets 1'!B30&lt;&gt;"",'toets 1'!B30,"")</f>
      </c>
      <c r="C30" s="115">
        <f>IF(rapportages!C$5="I",rapportages!C30,"")</f>
      </c>
      <c r="D30" s="116">
        <f>IF(rapportages!D$5="I",rapportages!D30,"")</f>
      </c>
      <c r="E30" s="116">
        <f>IF(rapportages!E$5="I",rapportages!E30,"")</f>
      </c>
      <c r="F30" s="116">
        <f>IF(rapportages!F$5="I",rapportages!F30,"")</f>
      </c>
      <c r="G30" s="116">
        <f>IF(rapportages!G$5="I",rapportages!G30,"")</f>
      </c>
      <c r="H30" s="116">
        <f>IF(rapportages!H$5="I",rapportages!H30,"")</f>
      </c>
      <c r="I30" s="116">
        <f>IF(rapportages!I$5="I",rapportages!I30,"")</f>
      </c>
      <c r="J30" s="116">
        <f>IF(rapportages!J$5="I",rapportages!J30,"")</f>
      </c>
      <c r="K30" s="116">
        <f>IF(rapportages!K$5="I",rapportages!K30,"")</f>
      </c>
      <c r="L30" s="116">
        <f>IF(rapportages!L$5="I",rapportages!L30,"")</f>
      </c>
      <c r="M30" s="116">
        <f>IF(rapportages!M$5="I",rapportages!M30,"")</f>
      </c>
      <c r="N30" s="116">
        <f>IF(rapportages!N$5="I",rapportages!N30,"")</f>
      </c>
      <c r="O30" s="116">
        <f>IF(rapportages!O$5="I",rapportages!O30,"")</f>
      </c>
      <c r="P30" s="117">
        <f>IF(rapportages!P$5="I",rapportages!P30,"")</f>
      </c>
      <c r="Q30" s="117">
        <f>IF(rapportages!Q$5="I",rapportages!Q30,"")</f>
      </c>
      <c r="R30" s="93">
        <f t="shared" si="0"/>
      </c>
      <c r="S30" s="94"/>
      <c r="T30" s="94"/>
      <c r="U30" s="94"/>
      <c r="V30" s="95"/>
      <c r="W30" s="118">
        <f t="shared" si="1"/>
      </c>
      <c r="X30" s="119">
        <f t="shared" si="2"/>
      </c>
      <c r="Y30" s="119">
        <f t="shared" si="3"/>
      </c>
      <c r="Z30" s="119">
        <f t="shared" si="4"/>
      </c>
      <c r="AA30" s="120">
        <f t="shared" si="5"/>
      </c>
    </row>
    <row r="31" spans="1:27" ht="22.5" customHeight="1">
      <c r="A31" s="68">
        <v>25</v>
      </c>
      <c r="B31" s="69">
        <f>IF('toets 1'!B31&lt;&gt;"",'toets 1'!B31,"")</f>
      </c>
      <c r="C31" s="115">
        <f>IF(rapportages!C$5="I",rapportages!C31,"")</f>
      </c>
      <c r="D31" s="116">
        <f>IF(rapportages!D$5="I",rapportages!D31,"")</f>
      </c>
      <c r="E31" s="116">
        <f>IF(rapportages!E$5="I",rapportages!E31,"")</f>
      </c>
      <c r="F31" s="116">
        <f>IF(rapportages!F$5="I",rapportages!F31,"")</f>
      </c>
      <c r="G31" s="116">
        <f>IF(rapportages!G$5="I",rapportages!G31,"")</f>
      </c>
      <c r="H31" s="116">
        <f>IF(rapportages!H$5="I",rapportages!H31,"")</f>
      </c>
      <c r="I31" s="116">
        <f>IF(rapportages!I$5="I",rapportages!I31,"")</f>
      </c>
      <c r="J31" s="116">
        <f>IF(rapportages!J$5="I",rapportages!J31,"")</f>
      </c>
      <c r="K31" s="116">
        <f>IF(rapportages!K$5="I",rapportages!K31,"")</f>
      </c>
      <c r="L31" s="116">
        <f>IF(rapportages!L$5="I",rapportages!L31,"")</f>
      </c>
      <c r="M31" s="116">
        <f>IF(rapportages!M$5="I",rapportages!M31,"")</f>
      </c>
      <c r="N31" s="116">
        <f>IF(rapportages!N$5="I",rapportages!N31,"")</f>
      </c>
      <c r="O31" s="116">
        <f>IF(rapportages!O$5="I",rapportages!O31,"")</f>
      </c>
      <c r="P31" s="117">
        <f>IF(rapportages!P$5="I",rapportages!P31,"")</f>
      </c>
      <c r="Q31" s="117">
        <f>IF(rapportages!Q$5="I",rapportages!Q31,"")</f>
      </c>
      <c r="R31" s="93">
        <f t="shared" si="0"/>
      </c>
      <c r="S31" s="94"/>
      <c r="T31" s="94"/>
      <c r="U31" s="94"/>
      <c r="V31" s="95"/>
      <c r="W31" s="118">
        <f t="shared" si="1"/>
      </c>
      <c r="X31" s="119">
        <f t="shared" si="2"/>
      </c>
      <c r="Y31" s="119">
        <f t="shared" si="3"/>
      </c>
      <c r="Z31" s="119">
        <f t="shared" si="4"/>
      </c>
      <c r="AA31" s="120">
        <f t="shared" si="5"/>
      </c>
    </row>
    <row r="32" spans="1:27" ht="22.5" customHeight="1">
      <c r="A32" s="68">
        <v>26</v>
      </c>
      <c r="B32" s="69">
        <f>IF('toets 1'!B32&lt;&gt;"",'toets 1'!B32,"")</f>
      </c>
      <c r="C32" s="115">
        <f>IF(rapportages!C$5="I",rapportages!C32,"")</f>
      </c>
      <c r="D32" s="116">
        <f>IF(rapportages!D$5="I",rapportages!D32,"")</f>
      </c>
      <c r="E32" s="116">
        <f>IF(rapportages!E$5="I",rapportages!E32,"")</f>
      </c>
      <c r="F32" s="116">
        <f>IF(rapportages!F$5="I",rapportages!F32,"")</f>
      </c>
      <c r="G32" s="116">
        <f>IF(rapportages!G$5="I",rapportages!G32,"")</f>
      </c>
      <c r="H32" s="116">
        <f>IF(rapportages!H$5="I",rapportages!H32,"")</f>
      </c>
      <c r="I32" s="116">
        <f>IF(rapportages!I$5="I",rapportages!I32,"")</f>
      </c>
      <c r="J32" s="116">
        <f>IF(rapportages!J$5="I",rapportages!J32,"")</f>
      </c>
      <c r="K32" s="116">
        <f>IF(rapportages!K$5="I",rapportages!K32,"")</f>
      </c>
      <c r="L32" s="116">
        <f>IF(rapportages!L$5="I",rapportages!L32,"")</f>
      </c>
      <c r="M32" s="116">
        <f>IF(rapportages!M$5="I",rapportages!M32,"")</f>
      </c>
      <c r="N32" s="116">
        <f>IF(rapportages!N$5="I",rapportages!N32,"")</f>
      </c>
      <c r="O32" s="116">
        <f>IF(rapportages!O$5="I",rapportages!O32,"")</f>
      </c>
      <c r="P32" s="117">
        <f>IF(rapportages!P$5="I",rapportages!P32,"")</f>
      </c>
      <c r="Q32" s="117">
        <f>IF(rapportages!Q$5="I",rapportages!Q32,"")</f>
      </c>
      <c r="R32" s="93">
        <f t="shared" si="0"/>
      </c>
      <c r="S32" s="94"/>
      <c r="T32" s="94"/>
      <c r="U32" s="94"/>
      <c r="V32" s="95"/>
      <c r="W32" s="118">
        <f t="shared" si="1"/>
      </c>
      <c r="X32" s="119">
        <f t="shared" si="2"/>
      </c>
      <c r="Y32" s="119">
        <f t="shared" si="3"/>
      </c>
      <c r="Z32" s="119">
        <f t="shared" si="4"/>
      </c>
      <c r="AA32" s="120">
        <f t="shared" si="5"/>
      </c>
    </row>
    <row r="33" spans="1:27" ht="22.5" customHeight="1">
      <c r="A33" s="68">
        <v>27</v>
      </c>
      <c r="B33" s="69">
        <f>IF('toets 1'!B33&lt;&gt;"",'toets 1'!B33,"")</f>
      </c>
      <c r="C33" s="115">
        <f>IF(rapportages!C$5="I",rapportages!C33,"")</f>
      </c>
      <c r="D33" s="116">
        <f>IF(rapportages!D$5="I",rapportages!D33,"")</f>
      </c>
      <c r="E33" s="116">
        <f>IF(rapportages!E$5="I",rapportages!E33,"")</f>
      </c>
      <c r="F33" s="116">
        <f>IF(rapportages!F$5="I",rapportages!F33,"")</f>
      </c>
      <c r="G33" s="116">
        <f>IF(rapportages!G$5="I",rapportages!G33,"")</f>
      </c>
      <c r="H33" s="116">
        <f>IF(rapportages!H$5="I",rapportages!H33,"")</f>
      </c>
      <c r="I33" s="116">
        <f>IF(rapportages!I$5="I",rapportages!I33,"")</f>
      </c>
      <c r="J33" s="116">
        <f>IF(rapportages!J$5="I",rapportages!J33,"")</f>
      </c>
      <c r="K33" s="116">
        <f>IF(rapportages!K$5="I",rapportages!K33,"")</f>
      </c>
      <c r="L33" s="116">
        <f>IF(rapportages!L$5="I",rapportages!L33,"")</f>
      </c>
      <c r="M33" s="116">
        <f>IF(rapportages!M$5="I",rapportages!M33,"")</f>
      </c>
      <c r="N33" s="116">
        <f>IF(rapportages!N$5="I",rapportages!N33,"")</f>
      </c>
      <c r="O33" s="116">
        <f>IF(rapportages!O$5="I",rapportages!O33,"")</f>
      </c>
      <c r="P33" s="117">
        <f>IF(rapportages!P$5="I",rapportages!P33,"")</f>
      </c>
      <c r="Q33" s="117">
        <f>IF(rapportages!Q$5="I",rapportages!Q33,"")</f>
      </c>
      <c r="R33" s="93">
        <f t="shared" si="0"/>
      </c>
      <c r="S33" s="94"/>
      <c r="T33" s="94"/>
      <c r="U33" s="94"/>
      <c r="V33" s="95"/>
      <c r="W33" s="118">
        <f t="shared" si="1"/>
      </c>
      <c r="X33" s="119">
        <f t="shared" si="2"/>
      </c>
      <c r="Y33" s="119">
        <f t="shared" si="3"/>
      </c>
      <c r="Z33" s="119">
        <f t="shared" si="4"/>
      </c>
      <c r="AA33" s="120">
        <f t="shared" si="5"/>
      </c>
    </row>
    <row r="34" spans="1:27" ht="22.5" customHeight="1">
      <c r="A34" s="68">
        <v>28</v>
      </c>
      <c r="B34" s="69">
        <f>IF('toets 1'!B34&lt;&gt;"",'toets 1'!B34,"")</f>
      </c>
      <c r="C34" s="115">
        <f>IF(rapportages!C$5="I",rapportages!C34,"")</f>
      </c>
      <c r="D34" s="116">
        <f>IF(rapportages!D$5="I",rapportages!D34,"")</f>
      </c>
      <c r="E34" s="116">
        <f>IF(rapportages!E$5="I",rapportages!E34,"")</f>
      </c>
      <c r="F34" s="116">
        <f>IF(rapportages!F$5="I",rapportages!F34,"")</f>
      </c>
      <c r="G34" s="116">
        <f>IF(rapportages!G$5="I",rapportages!G34,"")</f>
      </c>
      <c r="H34" s="116">
        <f>IF(rapportages!H$5="I",rapportages!H34,"")</f>
      </c>
      <c r="I34" s="116">
        <f>IF(rapportages!I$5="I",rapportages!I34,"")</f>
      </c>
      <c r="J34" s="116">
        <f>IF(rapportages!J$5="I",rapportages!J34,"")</f>
      </c>
      <c r="K34" s="116">
        <f>IF(rapportages!K$5="I",rapportages!K34,"")</f>
      </c>
      <c r="L34" s="116">
        <f>IF(rapportages!L$5="I",rapportages!L34,"")</f>
      </c>
      <c r="M34" s="116">
        <f>IF(rapportages!M$5="I",rapportages!M34,"")</f>
      </c>
      <c r="N34" s="116">
        <f>IF(rapportages!N$5="I",rapportages!N34,"")</f>
      </c>
      <c r="O34" s="116">
        <f>IF(rapportages!O$5="I",rapportages!O34,"")</f>
      </c>
      <c r="P34" s="117">
        <f>IF(rapportages!P$5="I",rapportages!P34,"")</f>
      </c>
      <c r="Q34" s="117">
        <f>IF(rapportages!Q$5="I",rapportages!Q34,"")</f>
      </c>
      <c r="R34" s="93">
        <f t="shared" si="0"/>
      </c>
      <c r="S34" s="94"/>
      <c r="T34" s="94"/>
      <c r="U34" s="94"/>
      <c r="V34" s="95"/>
      <c r="W34" s="118">
        <f t="shared" si="1"/>
      </c>
      <c r="X34" s="119">
        <f t="shared" si="2"/>
      </c>
      <c r="Y34" s="119">
        <f t="shared" si="3"/>
      </c>
      <c r="Z34" s="119">
        <f t="shared" si="4"/>
      </c>
      <c r="AA34" s="120">
        <f t="shared" si="5"/>
      </c>
    </row>
    <row r="35" spans="1:27" ht="22.5" customHeight="1">
      <c r="A35" s="68">
        <v>29</v>
      </c>
      <c r="B35" s="69">
        <f>IF('toets 1'!B35&lt;&gt;"",'toets 1'!B35,"")</f>
      </c>
      <c r="C35" s="115">
        <f>IF(rapportages!C$5="I",rapportages!C35,"")</f>
      </c>
      <c r="D35" s="116">
        <f>IF(rapportages!D$5="I",rapportages!D35,"")</f>
      </c>
      <c r="E35" s="116">
        <f>IF(rapportages!E$5="I",rapportages!E35,"")</f>
      </c>
      <c r="F35" s="116">
        <f>IF(rapportages!F$5="I",rapportages!F35,"")</f>
      </c>
      <c r="G35" s="116">
        <f>IF(rapportages!G$5="I",rapportages!G35,"")</f>
      </c>
      <c r="H35" s="116">
        <f>IF(rapportages!H$5="I",rapportages!H35,"")</f>
      </c>
      <c r="I35" s="116">
        <f>IF(rapportages!I$5="I",rapportages!I35,"")</f>
      </c>
      <c r="J35" s="116">
        <f>IF(rapportages!J$5="I",rapportages!J35,"")</f>
      </c>
      <c r="K35" s="116">
        <f>IF(rapportages!K$5="I",rapportages!K35,"")</f>
      </c>
      <c r="L35" s="116">
        <f>IF(rapportages!L$5="I",rapportages!L35,"")</f>
      </c>
      <c r="M35" s="116">
        <f>IF(rapportages!M$5="I",rapportages!M35,"")</f>
      </c>
      <c r="N35" s="116">
        <f>IF(rapportages!N$5="I",rapportages!N35,"")</f>
      </c>
      <c r="O35" s="116">
        <f>IF(rapportages!O$5="I",rapportages!O35,"")</f>
      </c>
      <c r="P35" s="117">
        <f>IF(rapportages!P$5="I",rapportages!P35,"")</f>
      </c>
      <c r="Q35" s="117">
        <f>IF(rapportages!Q$5="I",rapportages!Q35,"")</f>
      </c>
      <c r="R35" s="93">
        <f t="shared" si="0"/>
      </c>
      <c r="S35" s="94"/>
      <c r="T35" s="94"/>
      <c r="U35" s="94"/>
      <c r="V35" s="95"/>
      <c r="W35" s="118">
        <f t="shared" si="1"/>
      </c>
      <c r="X35" s="119">
        <f t="shared" si="2"/>
      </c>
      <c r="Y35" s="119">
        <f t="shared" si="3"/>
      </c>
      <c r="Z35" s="119">
        <f t="shared" si="4"/>
      </c>
      <c r="AA35" s="120">
        <f t="shared" si="5"/>
      </c>
    </row>
    <row r="36" spans="1:27" ht="22.5" customHeight="1">
      <c r="A36" s="68">
        <v>30</v>
      </c>
      <c r="B36" s="69">
        <f>IF('toets 1'!B36&lt;&gt;"",'toets 1'!B36,"")</f>
      </c>
      <c r="C36" s="115">
        <f>IF(rapportages!C$5="I",rapportages!C36,"")</f>
      </c>
      <c r="D36" s="116">
        <f>IF(rapportages!D$5="I",rapportages!D36,"")</f>
      </c>
      <c r="E36" s="116">
        <f>IF(rapportages!E$5="I",rapportages!E36,"")</f>
      </c>
      <c r="F36" s="116">
        <f>IF(rapportages!F$5="I",rapportages!F36,"")</f>
      </c>
      <c r="G36" s="116">
        <f>IF(rapportages!G$5="I",rapportages!G36,"")</f>
      </c>
      <c r="H36" s="116">
        <f>IF(rapportages!H$5="I",rapportages!H36,"")</f>
      </c>
      <c r="I36" s="116">
        <f>IF(rapportages!I$5="I",rapportages!I36,"")</f>
      </c>
      <c r="J36" s="116">
        <f>IF(rapportages!J$5="I",rapportages!J36,"")</f>
      </c>
      <c r="K36" s="116">
        <f>IF(rapportages!K$5="I",rapportages!K36,"")</f>
      </c>
      <c r="L36" s="116">
        <f>IF(rapportages!L$5="I",rapportages!L36,"")</f>
      </c>
      <c r="M36" s="116">
        <f>IF(rapportages!M$5="I",rapportages!M36,"")</f>
      </c>
      <c r="N36" s="116">
        <f>IF(rapportages!N$5="I",rapportages!N36,"")</f>
      </c>
      <c r="O36" s="116">
        <f>IF(rapportages!O$5="I",rapportages!O36,"")</f>
      </c>
      <c r="P36" s="117">
        <f>IF(rapportages!P$5="I",rapportages!P36,"")</f>
      </c>
      <c r="Q36" s="117">
        <f>IF(rapportages!Q$5="I",rapportages!Q36,"")</f>
      </c>
      <c r="R36" s="93">
        <f t="shared" si="0"/>
      </c>
      <c r="S36" s="94"/>
      <c r="T36" s="94"/>
      <c r="U36" s="94"/>
      <c r="V36" s="95"/>
      <c r="W36" s="118">
        <f t="shared" si="1"/>
      </c>
      <c r="X36" s="119">
        <f t="shared" si="2"/>
      </c>
      <c r="Y36" s="119">
        <f t="shared" si="3"/>
      </c>
      <c r="Z36" s="119">
        <f t="shared" si="4"/>
      </c>
      <c r="AA36" s="120">
        <f t="shared" si="5"/>
      </c>
    </row>
    <row r="37" spans="1:27" ht="22.5" customHeight="1">
      <c r="A37" s="68">
        <v>31</v>
      </c>
      <c r="B37" s="69">
        <f>IF('toets 1'!B37&lt;&gt;"",'toets 1'!B37,"")</f>
      </c>
      <c r="C37" s="115">
        <f>IF(rapportages!C$5="I",rapportages!C37,"")</f>
      </c>
      <c r="D37" s="116">
        <f>IF(rapportages!D$5="I",rapportages!D37,"")</f>
      </c>
      <c r="E37" s="116">
        <f>IF(rapportages!E$5="I",rapportages!E37,"")</f>
      </c>
      <c r="F37" s="116">
        <f>IF(rapportages!F$5="I",rapportages!F37,"")</f>
      </c>
      <c r="G37" s="116">
        <f>IF(rapportages!G$5="I",rapportages!G37,"")</f>
      </c>
      <c r="H37" s="116">
        <f>IF(rapportages!H$5="I",rapportages!H37,"")</f>
      </c>
      <c r="I37" s="116">
        <f>IF(rapportages!I$5="I",rapportages!I37,"")</f>
      </c>
      <c r="J37" s="116">
        <f>IF(rapportages!J$5="I",rapportages!J37,"")</f>
      </c>
      <c r="K37" s="116">
        <f>IF(rapportages!K$5="I",rapportages!K37,"")</f>
      </c>
      <c r="L37" s="116">
        <f>IF(rapportages!L$5="I",rapportages!L37,"")</f>
      </c>
      <c r="M37" s="116">
        <f>IF(rapportages!M$5="I",rapportages!M37,"")</f>
      </c>
      <c r="N37" s="116">
        <f>IF(rapportages!N$5="I",rapportages!N37,"")</f>
      </c>
      <c r="O37" s="116">
        <f>IF(rapportages!O$5="I",rapportages!O37,"")</f>
      </c>
      <c r="P37" s="117">
        <f>IF(rapportages!P$5="I",rapportages!P37,"")</f>
      </c>
      <c r="Q37" s="117">
        <f>IF(rapportages!Q$5="I",rapportages!Q37,"")</f>
      </c>
      <c r="R37" s="93">
        <f t="shared" si="0"/>
      </c>
      <c r="S37" s="94"/>
      <c r="T37" s="94"/>
      <c r="U37" s="94"/>
      <c r="V37" s="95"/>
      <c r="W37" s="118">
        <f t="shared" si="1"/>
      </c>
      <c r="X37" s="119">
        <f t="shared" si="2"/>
      </c>
      <c r="Y37" s="119">
        <f t="shared" si="3"/>
      </c>
      <c r="Z37" s="119">
        <f t="shared" si="4"/>
      </c>
      <c r="AA37" s="120">
        <f t="shared" si="5"/>
      </c>
    </row>
    <row r="38" spans="1:27" ht="22.5" customHeight="1">
      <c r="A38" s="68">
        <v>32</v>
      </c>
      <c r="B38" s="69">
        <f>IF('toets 1'!B38&lt;&gt;"",'toets 1'!B38,"")</f>
      </c>
      <c r="C38" s="115">
        <f>IF(rapportages!C$5="I",rapportages!C38,"")</f>
      </c>
      <c r="D38" s="116">
        <f>IF(rapportages!D$5="I",rapportages!D38,"")</f>
      </c>
      <c r="E38" s="116">
        <f>IF(rapportages!E$5="I",rapportages!E38,"")</f>
      </c>
      <c r="F38" s="116">
        <f>IF(rapportages!F$5="I",rapportages!F38,"")</f>
      </c>
      <c r="G38" s="116">
        <f>IF(rapportages!G$5="I",rapportages!G38,"")</f>
      </c>
      <c r="H38" s="116">
        <f>IF(rapportages!H$5="I",rapportages!H38,"")</f>
      </c>
      <c r="I38" s="116">
        <f>IF(rapportages!I$5="I",rapportages!I38,"")</f>
      </c>
      <c r="J38" s="116">
        <f>IF(rapportages!J$5="I",rapportages!J38,"")</f>
      </c>
      <c r="K38" s="116">
        <f>IF(rapportages!K$5="I",rapportages!K38,"")</f>
      </c>
      <c r="L38" s="116">
        <f>IF(rapportages!L$5="I",rapportages!L38,"")</f>
      </c>
      <c r="M38" s="116">
        <f>IF(rapportages!M$5="I",rapportages!M38,"")</f>
      </c>
      <c r="N38" s="116">
        <f>IF(rapportages!N$5="I",rapportages!N38,"")</f>
      </c>
      <c r="O38" s="116">
        <f>IF(rapportages!O$5="I",rapportages!O38,"")</f>
      </c>
      <c r="P38" s="117">
        <f>IF(rapportages!P$5="I",rapportages!P38,"")</f>
      </c>
      <c r="Q38" s="117">
        <f>IF(rapportages!Q$5="I",rapportages!Q38,"")</f>
      </c>
      <c r="R38" s="93">
        <f t="shared" si="0"/>
      </c>
      <c r="S38" s="94"/>
      <c r="T38" s="94"/>
      <c r="U38" s="94"/>
      <c r="V38" s="95"/>
      <c r="W38" s="118">
        <f t="shared" si="1"/>
      </c>
      <c r="X38" s="119">
        <f t="shared" si="2"/>
      </c>
      <c r="Y38" s="119">
        <f t="shared" si="3"/>
      </c>
      <c r="Z38" s="119">
        <f t="shared" si="4"/>
      </c>
      <c r="AA38" s="120">
        <f t="shared" si="5"/>
      </c>
    </row>
    <row r="39" spans="1:27" ht="22.5" customHeight="1">
      <c r="A39" s="68">
        <v>33</v>
      </c>
      <c r="B39" s="69">
        <f>IF('toets 1'!B39&lt;&gt;"",'toets 1'!B39,"")</f>
      </c>
      <c r="C39" s="115">
        <f>IF(rapportages!C$5="I",rapportages!C39,"")</f>
      </c>
      <c r="D39" s="116">
        <f>IF(rapportages!D$5="I",rapportages!D39,"")</f>
      </c>
      <c r="E39" s="116">
        <f>IF(rapportages!E$5="I",rapportages!E39,"")</f>
      </c>
      <c r="F39" s="116">
        <f>IF(rapportages!F$5="I",rapportages!F39,"")</f>
      </c>
      <c r="G39" s="116">
        <f>IF(rapportages!G$5="I",rapportages!G39,"")</f>
      </c>
      <c r="H39" s="116">
        <f>IF(rapportages!H$5="I",rapportages!H39,"")</f>
      </c>
      <c r="I39" s="116">
        <f>IF(rapportages!I$5="I",rapportages!I39,"")</f>
      </c>
      <c r="J39" s="116">
        <f>IF(rapportages!J$5="I",rapportages!J39,"")</f>
      </c>
      <c r="K39" s="116">
        <f>IF(rapportages!K$5="I",rapportages!K39,"")</f>
      </c>
      <c r="L39" s="116">
        <f>IF(rapportages!L$5="I",rapportages!L39,"")</f>
      </c>
      <c r="M39" s="116">
        <f>IF(rapportages!M$5="I",rapportages!M39,"")</f>
      </c>
      <c r="N39" s="116">
        <f>IF(rapportages!N$5="I",rapportages!N39,"")</f>
      </c>
      <c r="O39" s="116">
        <f>IF(rapportages!O$5="I",rapportages!O39,"")</f>
      </c>
      <c r="P39" s="117">
        <f>IF(rapportages!P$5="I",rapportages!P39,"")</f>
      </c>
      <c r="Q39" s="117">
        <f>IF(rapportages!Q$5="I",rapportages!Q39,"")</f>
      </c>
      <c r="R39" s="93">
        <f t="shared" si="0"/>
      </c>
      <c r="S39" s="94"/>
      <c r="T39" s="94"/>
      <c r="U39" s="94"/>
      <c r="V39" s="95"/>
      <c r="W39" s="118">
        <f t="shared" si="1"/>
      </c>
      <c r="X39" s="119">
        <f t="shared" si="2"/>
      </c>
      <c r="Y39" s="119">
        <f t="shared" si="3"/>
      </c>
      <c r="Z39" s="119">
        <f t="shared" si="4"/>
      </c>
      <c r="AA39" s="120">
        <f t="shared" si="5"/>
      </c>
    </row>
    <row r="40" spans="1:27" ht="22.5" customHeight="1">
      <c r="A40" s="68">
        <v>34</v>
      </c>
      <c r="B40" s="69">
        <f>IF('toets 1'!B40&lt;&gt;"",'toets 1'!B40,"")</f>
      </c>
      <c r="C40" s="115">
        <f>IF(rapportages!C$5="I",rapportages!C40,"")</f>
      </c>
      <c r="D40" s="116">
        <f>IF(rapportages!D$5="I",rapportages!D40,"")</f>
      </c>
      <c r="E40" s="116">
        <f>IF(rapportages!E$5="I",rapportages!E40,"")</f>
      </c>
      <c r="F40" s="116">
        <f>IF(rapportages!F$5="I",rapportages!F40,"")</f>
      </c>
      <c r="G40" s="116">
        <f>IF(rapportages!G$5="I",rapportages!G40,"")</f>
      </c>
      <c r="H40" s="116">
        <f>IF(rapportages!H$5="I",rapportages!H40,"")</f>
      </c>
      <c r="I40" s="116">
        <f>IF(rapportages!I$5="I",rapportages!I40,"")</f>
      </c>
      <c r="J40" s="116">
        <f>IF(rapportages!J$5="I",rapportages!J40,"")</f>
      </c>
      <c r="K40" s="116">
        <f>IF(rapportages!K$5="I",rapportages!K40,"")</f>
      </c>
      <c r="L40" s="116">
        <f>IF(rapportages!L$5="I",rapportages!L40,"")</f>
      </c>
      <c r="M40" s="116">
        <f>IF(rapportages!M$5="I",rapportages!M40,"")</f>
      </c>
      <c r="N40" s="116">
        <f>IF(rapportages!N$5="I",rapportages!N40,"")</f>
      </c>
      <c r="O40" s="116">
        <f>IF(rapportages!O$5="I",rapportages!O40,"")</f>
      </c>
      <c r="P40" s="117">
        <f>IF(rapportages!P$5="I",rapportages!P40,"")</f>
      </c>
      <c r="Q40" s="117">
        <f>IF(rapportages!Q$5="I",rapportages!Q40,"")</f>
      </c>
      <c r="R40" s="93">
        <f t="shared" si="0"/>
      </c>
      <c r="S40" s="94"/>
      <c r="T40" s="94"/>
      <c r="U40" s="94"/>
      <c r="V40" s="95"/>
      <c r="W40" s="118">
        <f t="shared" si="1"/>
      </c>
      <c r="X40" s="119">
        <f t="shared" si="2"/>
      </c>
      <c r="Y40" s="119">
        <f t="shared" si="3"/>
      </c>
      <c r="Z40" s="119">
        <f t="shared" si="4"/>
      </c>
      <c r="AA40" s="120">
        <f t="shared" si="5"/>
      </c>
    </row>
    <row r="41" spans="1:27" ht="22.5" customHeight="1" thickBot="1">
      <c r="A41" s="70">
        <v>35</v>
      </c>
      <c r="B41" s="71">
        <f>IF('toets 1'!B41&lt;&gt;"",'toets 1'!B41,"")</f>
      </c>
      <c r="C41" s="121">
        <f>IF(rapportages!C$5="I",rapportages!C41,"")</f>
      </c>
      <c r="D41" s="122">
        <f>IF(rapportages!D$5="I",rapportages!D41,"")</f>
      </c>
      <c r="E41" s="122">
        <f>IF(rapportages!E$5="I",rapportages!E41,"")</f>
      </c>
      <c r="F41" s="122">
        <f>IF(rapportages!F$5="I",rapportages!F41,"")</f>
      </c>
      <c r="G41" s="122">
        <f>IF(rapportages!G$5="I",rapportages!G41,"")</f>
      </c>
      <c r="H41" s="122">
        <f>IF(rapportages!H$5="I",rapportages!H41,"")</f>
      </c>
      <c r="I41" s="122">
        <f>IF(rapportages!I$5="I",rapportages!I41,"")</f>
      </c>
      <c r="J41" s="122">
        <f>IF(rapportages!J$5="I",rapportages!J41,"")</f>
      </c>
      <c r="K41" s="122">
        <f>IF(rapportages!K$5="I",rapportages!K41,"")</f>
      </c>
      <c r="L41" s="122">
        <f>IF(rapportages!L$5="I",rapportages!L41,"")</f>
      </c>
      <c r="M41" s="122">
        <f>IF(rapportages!M$5="I",rapportages!M41,"")</f>
      </c>
      <c r="N41" s="122">
        <f>IF(rapportages!N$5="I",rapportages!N41,"")</f>
      </c>
      <c r="O41" s="122">
        <f>IF(rapportages!O$5="I",rapportages!O41,"")</f>
      </c>
      <c r="P41" s="123">
        <f>IF(rapportages!P$5="I",rapportages!P41,"")</f>
      </c>
      <c r="Q41" s="123">
        <f>IF(rapportages!Q$5="I",rapportages!Q41,"")</f>
      </c>
      <c r="R41" s="96">
        <f t="shared" si="0"/>
      </c>
      <c r="S41" s="97"/>
      <c r="T41" s="97"/>
      <c r="U41" s="97"/>
      <c r="V41" s="98"/>
      <c r="W41" s="124">
        <f t="shared" si="1"/>
      </c>
      <c r="X41" s="125">
        <f t="shared" si="2"/>
      </c>
      <c r="Y41" s="125">
        <f t="shared" si="3"/>
      </c>
      <c r="Z41" s="125">
        <f t="shared" si="4"/>
      </c>
      <c r="AA41" s="126">
        <f t="shared" si="5"/>
      </c>
    </row>
    <row r="42" spans="1:27" ht="22.5" customHeight="1" thickBot="1">
      <c r="A42" s="63"/>
      <c r="B42" s="65" t="s">
        <v>3</v>
      </c>
      <c r="C42" s="127"/>
      <c r="D42" s="128"/>
      <c r="E42" s="128"/>
      <c r="F42" s="128"/>
      <c r="G42" s="128"/>
      <c r="H42" s="128"/>
      <c r="I42" s="128"/>
      <c r="J42" s="128"/>
      <c r="K42" s="128"/>
      <c r="L42" s="129"/>
      <c r="M42" s="128"/>
      <c r="N42" s="128"/>
      <c r="O42" s="129"/>
      <c r="P42" s="130"/>
      <c r="Q42" s="130"/>
      <c r="R42" s="99"/>
      <c r="S42" s="100"/>
      <c r="T42" s="100"/>
      <c r="U42" s="100"/>
      <c r="V42" s="101"/>
      <c r="W42" s="131" t="e">
        <f>AVERAGE(W7:W41)</f>
        <v>#DIV/0!</v>
      </c>
      <c r="X42" s="132" t="e">
        <f>AVERAGE(X7:X41)</f>
        <v>#DIV/0!</v>
      </c>
      <c r="Y42" s="132" t="e">
        <f>AVERAGE(Y7:Y41)</f>
        <v>#DIV/0!</v>
      </c>
      <c r="Z42" s="132" t="e">
        <f>AVERAGE(Z7:Z41)</f>
        <v>#DIV/0!</v>
      </c>
      <c r="AA42" s="133" t="e">
        <f>AVERAGE(AA7:AA41)</f>
        <v>#DIV/0!</v>
      </c>
    </row>
    <row r="43" spans="1:27" ht="22.5" customHeight="1">
      <c r="A43" s="10">
        <f>COUNTBLANK(C$7:C$41)</f>
        <v>35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11"/>
      <c r="M43" s="2"/>
      <c r="N43" s="2"/>
      <c r="O43" s="11"/>
      <c r="P43" s="2"/>
      <c r="Q43" s="2"/>
      <c r="R43" s="64"/>
      <c r="S43" s="64"/>
      <c r="T43" s="64"/>
      <c r="U43" s="64"/>
      <c r="V43" s="64"/>
      <c r="W43" s="66"/>
      <c r="X43" s="66"/>
      <c r="Y43" s="66"/>
      <c r="Z43" s="66"/>
      <c r="AA43" s="66"/>
    </row>
    <row r="44" spans="1:27" ht="22.5" customHeight="1">
      <c r="A44" s="7"/>
      <c r="B44" s="1"/>
      <c r="C44" s="6"/>
      <c r="D44" s="1"/>
      <c r="E44" s="1"/>
      <c r="F44" s="1"/>
      <c r="G44" s="1"/>
      <c r="H44" s="1"/>
      <c r="I44" s="1"/>
      <c r="J44" s="1"/>
      <c r="K44" s="1"/>
      <c r="L44" s="9"/>
      <c r="M44" s="1"/>
      <c r="N44" s="1"/>
      <c r="O44" s="9"/>
      <c r="P44" s="1"/>
      <c r="Q44" s="1"/>
      <c r="R44" s="64"/>
      <c r="S44" s="64"/>
      <c r="T44" s="64"/>
      <c r="U44" s="64"/>
      <c r="V44" s="64"/>
      <c r="W44" s="66"/>
      <c r="X44" s="66"/>
      <c r="Y44" s="66"/>
      <c r="Z44" s="66"/>
      <c r="AA44" s="66"/>
    </row>
    <row r="45" spans="1:27" ht="22.5" customHeight="1">
      <c r="A45" s="7"/>
      <c r="B45" s="1"/>
      <c r="C45" s="6"/>
      <c r="D45" s="1"/>
      <c r="E45" s="1"/>
      <c r="F45" s="1"/>
      <c r="G45" s="1"/>
      <c r="H45" s="1"/>
      <c r="I45" s="1"/>
      <c r="J45" s="1"/>
      <c r="K45" s="1"/>
      <c r="L45" s="9"/>
      <c r="M45" s="1"/>
      <c r="N45" s="1"/>
      <c r="O45" s="9"/>
      <c r="P45" s="1"/>
      <c r="Q45" s="1"/>
      <c r="R45" s="64"/>
      <c r="S45" s="64"/>
      <c r="T45" s="64"/>
      <c r="U45" s="64"/>
      <c r="V45" s="64"/>
      <c r="W45" s="66"/>
      <c r="X45" s="66"/>
      <c r="Y45" s="66"/>
      <c r="Z45" s="66"/>
      <c r="AA45" s="66"/>
    </row>
    <row r="46" spans="23:27" ht="21.75" customHeight="1">
      <c r="W46" s="66"/>
      <c r="X46" s="66"/>
      <c r="Y46" s="66"/>
      <c r="Z46" s="66"/>
      <c r="AA46" s="66"/>
    </row>
    <row r="47" spans="23:27" ht="11.25">
      <c r="W47" s="66"/>
      <c r="X47" s="66"/>
      <c r="Y47" s="66"/>
      <c r="Z47" s="66"/>
      <c r="AA47" s="66"/>
    </row>
    <row r="48" spans="23:27" ht="11.25">
      <c r="W48" s="66"/>
      <c r="X48" s="66"/>
      <c r="Y48" s="66"/>
      <c r="Z48" s="66"/>
      <c r="AA48" s="66"/>
    </row>
    <row r="49" spans="23:27" ht="11.25">
      <c r="W49" s="66"/>
      <c r="X49" s="66"/>
      <c r="Y49" s="66"/>
      <c r="Z49" s="66"/>
      <c r="AA49" s="66"/>
    </row>
    <row r="50" spans="23:27" ht="11.25">
      <c r="W50" s="66"/>
      <c r="X50" s="66"/>
      <c r="Y50" s="66"/>
      <c r="Z50" s="66"/>
      <c r="AA50" s="66"/>
    </row>
    <row r="51" spans="23:27" ht="11.25">
      <c r="W51" s="66"/>
      <c r="X51" s="66"/>
      <c r="Y51" s="66"/>
      <c r="Z51" s="66"/>
      <c r="AA51" s="66"/>
    </row>
    <row r="52" spans="23:27" ht="11.25">
      <c r="W52" s="66"/>
      <c r="X52" s="66"/>
      <c r="Y52" s="66"/>
      <c r="Z52" s="66"/>
      <c r="AA52" s="66"/>
    </row>
    <row r="53" spans="23:27" ht="11.25">
      <c r="W53" s="66"/>
      <c r="X53" s="66"/>
      <c r="Y53" s="66"/>
      <c r="Z53" s="66"/>
      <c r="AA53" s="66"/>
    </row>
    <row r="54" spans="23:27" ht="11.25">
      <c r="W54" s="66"/>
      <c r="X54" s="66"/>
      <c r="Y54" s="66"/>
      <c r="Z54" s="66"/>
      <c r="AA54" s="66"/>
    </row>
    <row r="55" spans="23:27" ht="11.25">
      <c r="W55" s="66"/>
      <c r="X55" s="66"/>
      <c r="Y55" s="66"/>
      <c r="Z55" s="66"/>
      <c r="AA55" s="66"/>
    </row>
    <row r="56" spans="23:27" ht="11.25">
      <c r="W56" s="66"/>
      <c r="X56" s="66"/>
      <c r="Y56" s="66"/>
      <c r="Z56" s="66"/>
      <c r="AA56" s="66"/>
    </row>
    <row r="57" spans="23:27" ht="11.25">
      <c r="W57" s="66"/>
      <c r="X57" s="66"/>
      <c r="Y57" s="66"/>
      <c r="Z57" s="66"/>
      <c r="AA57" s="66"/>
    </row>
    <row r="58" spans="23:27" ht="11.25">
      <c r="W58" s="66"/>
      <c r="X58" s="66"/>
      <c r="Y58" s="66"/>
      <c r="Z58" s="66"/>
      <c r="AA58" s="66"/>
    </row>
    <row r="59" spans="23:27" ht="11.25">
      <c r="W59" s="66"/>
      <c r="X59" s="66"/>
      <c r="Y59" s="66"/>
      <c r="Z59" s="66"/>
      <c r="AA59" s="66"/>
    </row>
    <row r="60" spans="23:27" ht="11.25">
      <c r="W60" s="66"/>
      <c r="X60" s="66"/>
      <c r="Y60" s="66"/>
      <c r="Z60" s="66"/>
      <c r="AA60" s="66"/>
    </row>
    <row r="61" spans="23:27" ht="11.25">
      <c r="W61" s="66"/>
      <c r="X61" s="66"/>
      <c r="Y61" s="66"/>
      <c r="Z61" s="66"/>
      <c r="AA61" s="66"/>
    </row>
    <row r="62" spans="23:27" ht="11.25">
      <c r="W62" s="66"/>
      <c r="X62" s="66"/>
      <c r="Y62" s="66"/>
      <c r="Z62" s="66"/>
      <c r="AA62" s="66"/>
    </row>
    <row r="63" spans="23:27" ht="11.25">
      <c r="W63" s="66"/>
      <c r="X63" s="66"/>
      <c r="Y63" s="66"/>
      <c r="Z63" s="66"/>
      <c r="AA63" s="66"/>
    </row>
    <row r="64" spans="23:27" ht="11.25">
      <c r="W64" s="66"/>
      <c r="X64" s="66"/>
      <c r="Y64" s="66"/>
      <c r="Z64" s="66"/>
      <c r="AA64" s="66"/>
    </row>
    <row r="65" spans="23:27" ht="11.25">
      <c r="W65" s="66"/>
      <c r="X65" s="66"/>
      <c r="Y65" s="66"/>
      <c r="Z65" s="66"/>
      <c r="AA65" s="66"/>
    </row>
    <row r="66" spans="23:27" ht="11.25">
      <c r="W66" s="66"/>
      <c r="X66" s="66"/>
      <c r="Y66" s="66"/>
      <c r="Z66" s="66"/>
      <c r="AA66" s="66"/>
    </row>
    <row r="67" spans="23:27" ht="11.25">
      <c r="W67" s="66"/>
      <c r="X67" s="66"/>
      <c r="Y67" s="66"/>
      <c r="Z67" s="66"/>
      <c r="AA67" s="66"/>
    </row>
    <row r="68" spans="23:27" ht="11.25">
      <c r="W68" s="66"/>
      <c r="X68" s="66"/>
      <c r="Y68" s="66"/>
      <c r="Z68" s="66"/>
      <c r="AA68" s="66"/>
    </row>
    <row r="69" spans="23:27" ht="11.25">
      <c r="W69" s="66"/>
      <c r="X69" s="66"/>
      <c r="Y69" s="66"/>
      <c r="Z69" s="66"/>
      <c r="AA69" s="66"/>
    </row>
    <row r="70" spans="23:27" ht="11.25">
      <c r="W70" s="66"/>
      <c r="X70" s="66"/>
      <c r="Y70" s="66"/>
      <c r="Z70" s="66"/>
      <c r="AA70" s="66"/>
    </row>
    <row r="71" spans="23:27" ht="11.25">
      <c r="W71" s="66"/>
      <c r="X71" s="66"/>
      <c r="Y71" s="66"/>
      <c r="Z71" s="66"/>
      <c r="AA71" s="66"/>
    </row>
    <row r="72" spans="23:27" ht="11.25">
      <c r="W72" s="66"/>
      <c r="X72" s="66"/>
      <c r="Y72" s="66"/>
      <c r="Z72" s="66"/>
      <c r="AA72" s="66"/>
    </row>
    <row r="73" spans="23:27" ht="11.25">
      <c r="W73" s="66"/>
      <c r="X73" s="66"/>
      <c r="Y73" s="66"/>
      <c r="Z73" s="66"/>
      <c r="AA73" s="66"/>
    </row>
    <row r="74" spans="23:27" ht="11.25">
      <c r="W74" s="66"/>
      <c r="X74" s="66"/>
      <c r="Y74" s="66"/>
      <c r="Z74" s="66"/>
      <c r="AA74" s="66"/>
    </row>
    <row r="75" spans="23:27" ht="11.25">
      <c r="W75" s="66"/>
      <c r="X75" s="66"/>
      <c r="Y75" s="66"/>
      <c r="Z75" s="66"/>
      <c r="AA75" s="66"/>
    </row>
  </sheetData>
  <mergeCells count="18">
    <mergeCell ref="W1:AA1"/>
    <mergeCell ref="W2:W4"/>
    <mergeCell ref="X2:X4"/>
    <mergeCell ref="Y2:Y4"/>
    <mergeCell ref="Z2:Z4"/>
    <mergeCell ref="AA2:AA4"/>
    <mergeCell ref="A5:B5"/>
    <mergeCell ref="A6:B6"/>
    <mergeCell ref="A1:B1"/>
    <mergeCell ref="C1:G1"/>
    <mergeCell ref="A4:B4"/>
    <mergeCell ref="U2:U3"/>
    <mergeCell ref="V2:V3"/>
    <mergeCell ref="R4:V4"/>
    <mergeCell ref="R1:V1"/>
    <mergeCell ref="R2:R3"/>
    <mergeCell ref="S2:S3"/>
    <mergeCell ref="T2:T3"/>
  </mergeCells>
  <conditionalFormatting sqref="W42:AA42">
    <cfRule type="expression" priority="1" dxfId="7" stopIfTrue="1">
      <formula>SUM(W7:W41)=0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6" r:id="rId3"/>
  <headerFooter alignWithMargins="0">
    <oddFooter>&amp;L&amp;8© 2008 - Malmberg, Den Bosch&amp;R&amp;8AdT / &amp;D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28">
    <pageSetUpPr fitToPage="1"/>
  </sheetPr>
  <dimension ref="A1:AA75"/>
  <sheetViews>
    <sheetView showGridLines="0" zoomScaleSheetLayoutView="50" workbookViewId="0" topLeftCell="A1">
      <selection activeCell="A1" sqref="A1:B1"/>
    </sheetView>
  </sheetViews>
  <sheetFormatPr defaultColWidth="9.00390625" defaultRowHeight="11.25"/>
  <cols>
    <col min="1" max="1" width="3.625" style="72" customWidth="1"/>
    <col min="2" max="2" width="25.625" style="72" customWidth="1"/>
    <col min="3" max="12" width="4.625" style="134" customWidth="1"/>
    <col min="13" max="13" width="4.625" style="135" customWidth="1"/>
    <col min="14" max="17" width="4.625" style="134" customWidth="1"/>
    <col min="18" max="22" width="4.625" style="72" customWidth="1"/>
    <col min="23" max="27" width="4.625" style="67" hidden="1" customWidth="1"/>
  </cols>
  <sheetData>
    <row r="1" spans="1:27" ht="19.5" customHeight="1" thickBot="1">
      <c r="A1" s="459" t="s">
        <v>110</v>
      </c>
      <c r="B1" s="460"/>
      <c r="C1" s="459" t="s">
        <v>106</v>
      </c>
      <c r="D1" s="461"/>
      <c r="E1" s="461"/>
      <c r="F1" s="461"/>
      <c r="G1" s="460"/>
      <c r="H1" s="4"/>
      <c r="I1" s="73"/>
      <c r="J1" s="73"/>
      <c r="K1" s="73"/>
      <c r="L1" s="8"/>
      <c r="M1" s="3"/>
      <c r="N1" s="3"/>
      <c r="O1" s="8"/>
      <c r="P1" s="3"/>
      <c r="Q1" s="3"/>
      <c r="R1" s="450"/>
      <c r="S1" s="451"/>
      <c r="T1" s="451"/>
      <c r="U1" s="451"/>
      <c r="V1" s="452"/>
      <c r="W1" s="463" t="s">
        <v>100</v>
      </c>
      <c r="X1" s="464"/>
      <c r="Y1" s="464"/>
      <c r="Z1" s="464"/>
      <c r="AA1" s="465"/>
    </row>
    <row r="2" spans="1:27" ht="15" customHeight="1">
      <c r="A2" s="4"/>
      <c r="B2" s="4"/>
      <c r="C2" s="4"/>
      <c r="D2" s="4"/>
      <c r="E2" s="4"/>
      <c r="F2" s="5"/>
      <c r="G2" s="73"/>
      <c r="H2" s="73"/>
      <c r="I2" s="73"/>
      <c r="J2" s="73"/>
      <c r="K2" s="73"/>
      <c r="L2" s="8"/>
      <c r="M2" s="3"/>
      <c r="N2" s="3"/>
      <c r="O2" s="8"/>
      <c r="P2" s="3"/>
      <c r="Q2" s="3"/>
      <c r="R2" s="453"/>
      <c r="S2" s="443"/>
      <c r="T2" s="443"/>
      <c r="U2" s="443"/>
      <c r="V2" s="445"/>
      <c r="W2" s="466"/>
      <c r="X2" s="469"/>
      <c r="Y2" s="472"/>
      <c r="Z2" s="472"/>
      <c r="AA2" s="475"/>
    </row>
    <row r="3" spans="1:27" ht="24.75" customHeight="1" thickBot="1">
      <c r="A3" s="60"/>
      <c r="B3" s="61"/>
      <c r="C3" s="62"/>
      <c r="D3" s="62"/>
      <c r="E3" s="62"/>
      <c r="F3" s="62"/>
      <c r="G3" s="62"/>
      <c r="H3" s="62"/>
      <c r="I3" s="62"/>
      <c r="J3" s="62"/>
      <c r="K3" s="62"/>
      <c r="L3" s="61"/>
      <c r="M3" s="62"/>
      <c r="N3" s="62"/>
      <c r="O3" s="61"/>
      <c r="P3" s="62"/>
      <c r="Q3" s="62"/>
      <c r="R3" s="454"/>
      <c r="S3" s="444"/>
      <c r="T3" s="444"/>
      <c r="U3" s="444"/>
      <c r="V3" s="446"/>
      <c r="W3" s="467"/>
      <c r="X3" s="470"/>
      <c r="Y3" s="473"/>
      <c r="Z3" s="473"/>
      <c r="AA3" s="476"/>
    </row>
    <row r="4" spans="1:27" ht="15" customHeight="1" thickBot="1">
      <c r="A4" s="462" t="s">
        <v>27</v>
      </c>
      <c r="B4" s="462"/>
      <c r="C4" s="74">
        <v>1</v>
      </c>
      <c r="D4" s="75">
        <v>2</v>
      </c>
      <c r="E4" s="75" t="s">
        <v>70</v>
      </c>
      <c r="F4" s="75">
        <v>3</v>
      </c>
      <c r="G4" s="75">
        <v>4</v>
      </c>
      <c r="H4" s="75" t="s">
        <v>71</v>
      </c>
      <c r="I4" s="75">
        <v>5</v>
      </c>
      <c r="J4" s="75">
        <v>6</v>
      </c>
      <c r="K4" s="75" t="s">
        <v>72</v>
      </c>
      <c r="L4" s="75">
        <v>7</v>
      </c>
      <c r="M4" s="76">
        <v>8</v>
      </c>
      <c r="N4" s="76" t="s">
        <v>73</v>
      </c>
      <c r="O4" s="75">
        <v>9</v>
      </c>
      <c r="P4" s="77">
        <v>10</v>
      </c>
      <c r="Q4" s="102" t="s">
        <v>74</v>
      </c>
      <c r="R4" s="447" t="s">
        <v>75</v>
      </c>
      <c r="S4" s="448"/>
      <c r="T4" s="448"/>
      <c r="U4" s="448"/>
      <c r="V4" s="449"/>
      <c r="W4" s="468"/>
      <c r="X4" s="471"/>
      <c r="Y4" s="474"/>
      <c r="Z4" s="474"/>
      <c r="AA4" s="477"/>
    </row>
    <row r="5" spans="1:27" ht="15" customHeight="1" thickBot="1">
      <c r="A5" s="455" t="s">
        <v>104</v>
      </c>
      <c r="B5" s="456"/>
      <c r="C5" s="136">
        <f>IF(rapportages!C$5="II",rapportages!C5,"")</f>
      </c>
      <c r="D5" s="137">
        <f>IF(rapportages!D$5="II",rapportages!D5,"")</f>
      </c>
      <c r="E5" s="137">
        <f>IF(rapportages!E$5="II",rapportages!E5,"")</f>
      </c>
      <c r="F5" s="137">
        <f>IF(rapportages!F$5="II",rapportages!F5,"")</f>
      </c>
      <c r="G5" s="137">
        <f>IF(rapportages!G$5="II",rapportages!G5,"")</f>
      </c>
      <c r="H5" s="137">
        <f>IF(rapportages!H$5="II",rapportages!H5,"")</f>
      </c>
      <c r="I5" s="137">
        <f>IF(rapportages!I$5="II",rapportages!I5,"")</f>
      </c>
      <c r="J5" s="137">
        <f>IF(rapportages!J$5="II",rapportages!J5,"")</f>
      </c>
      <c r="K5" s="137">
        <f>IF(rapportages!K$5="II",rapportages!K5,"")</f>
      </c>
      <c r="L5" s="137">
        <f>IF(rapportages!L$5="II",rapportages!L5,"")</f>
      </c>
      <c r="M5" s="137">
        <f>IF(rapportages!M$5="II",rapportages!M5,"")</f>
      </c>
      <c r="N5" s="137">
        <f>IF(rapportages!N$5="II",rapportages!N5,"")</f>
      </c>
      <c r="O5" s="137">
        <f>IF(rapportages!O$5="II",rapportages!O5,"")</f>
      </c>
      <c r="P5" s="138">
        <f>IF(rapportages!P$5="II",rapportages!P5,"")</f>
      </c>
      <c r="Q5" s="138">
        <f>IF(rapportages!Q$5="II",rapportages!Q5,"")</f>
      </c>
      <c r="R5" s="78"/>
      <c r="S5" s="79" t="s">
        <v>11</v>
      </c>
      <c r="T5" s="79"/>
      <c r="U5" s="79"/>
      <c r="V5" s="80"/>
      <c r="W5" s="103" t="s">
        <v>10</v>
      </c>
      <c r="X5" s="104" t="s">
        <v>11</v>
      </c>
      <c r="Y5" s="104" t="s">
        <v>12</v>
      </c>
      <c r="Z5" s="104" t="s">
        <v>13</v>
      </c>
      <c r="AA5" s="105" t="s">
        <v>14</v>
      </c>
    </row>
    <row r="6" spans="1:27" ht="22.5" customHeight="1" thickBot="1">
      <c r="A6" s="457" t="s">
        <v>6</v>
      </c>
      <c r="B6" s="458"/>
      <c r="C6" s="81"/>
      <c r="D6" s="82"/>
      <c r="E6" s="82"/>
      <c r="F6" s="82"/>
      <c r="G6" s="82"/>
      <c r="H6" s="82"/>
      <c r="I6" s="82"/>
      <c r="J6" s="82"/>
      <c r="K6" s="82"/>
      <c r="L6" s="83"/>
      <c r="M6" s="82"/>
      <c r="N6" s="82"/>
      <c r="O6" s="83"/>
      <c r="P6" s="84"/>
      <c r="Q6" s="84"/>
      <c r="R6" s="85"/>
      <c r="S6" s="86"/>
      <c r="T6" s="86"/>
      <c r="U6" s="86"/>
      <c r="V6" s="87"/>
      <c r="W6" s="106"/>
      <c r="X6" s="107"/>
      <c r="Y6" s="107"/>
      <c r="Z6" s="107"/>
      <c r="AA6" s="108"/>
    </row>
    <row r="7" spans="1:27" ht="22.5" customHeight="1">
      <c r="A7" s="88">
        <v>1</v>
      </c>
      <c r="B7" s="89">
        <f>IF('toets 1'!B7&lt;&gt;"",'toets 1'!B7,"")</f>
      </c>
      <c r="C7" s="109">
        <f>IF(rapportages!C$5="II",rapportages!C7,"")</f>
      </c>
      <c r="D7" s="110">
        <f>IF(rapportages!D$5="II",rapportages!D7,"")</f>
      </c>
      <c r="E7" s="110">
        <f>IF(rapportages!E$5="II",rapportages!E7,"")</f>
      </c>
      <c r="F7" s="110">
        <f>IF(rapportages!F$5="II",rapportages!F7,"")</f>
      </c>
      <c r="G7" s="110">
        <f>IF(rapportages!G$5="II",rapportages!G7,"")</f>
      </c>
      <c r="H7" s="110">
        <f>IF(rapportages!H$5="II",rapportages!H7,"")</f>
      </c>
      <c r="I7" s="110">
        <f>IF(rapportages!I$5="II",rapportages!I7,"")</f>
      </c>
      <c r="J7" s="110">
        <f>IF(rapportages!J$5="II",rapportages!J7,"")</f>
      </c>
      <c r="K7" s="110">
        <f>IF(rapportages!K$5="II",rapportages!K7,"")</f>
      </c>
      <c r="L7" s="110">
        <f>IF(rapportages!L$5="II",rapportages!L7,"")</f>
      </c>
      <c r="M7" s="110">
        <f>IF(rapportages!M$5="II",rapportages!M7,"")</f>
      </c>
      <c r="N7" s="110">
        <f>IF(rapportages!N$5="II",rapportages!N7,"")</f>
      </c>
      <c r="O7" s="110">
        <f>IF(rapportages!O$5="II",rapportages!O7,"")</f>
      </c>
      <c r="P7" s="111">
        <f>IF(rapportages!P$5="II",rapportages!P7,"")</f>
      </c>
      <c r="Q7" s="111">
        <f>IF(rapportages!Q$5="II",rapportages!Q7,"")</f>
      </c>
      <c r="R7" s="90"/>
      <c r="S7" s="90">
        <f>IF(SUM(C7:Q7)=0,"",AVERAGE(C7:Q7))</f>
      </c>
      <c r="T7" s="91"/>
      <c r="U7" s="91"/>
      <c r="V7" s="92"/>
      <c r="W7" s="112">
        <f aca="true" t="shared" si="0" ref="W7:W41">IF(AND(R7&gt;0,R7&lt;10.1),R7,"")</f>
      </c>
      <c r="X7" s="113">
        <f aca="true" t="shared" si="1" ref="X7:X41">IF(AND(S7&gt;0,S7&lt;10.1),S7,"")</f>
      </c>
      <c r="Y7" s="113">
        <f aca="true" t="shared" si="2" ref="Y7:Y41">IF(AND(T7&gt;0,T7&lt;10.1),T7,"")</f>
      </c>
      <c r="Z7" s="113">
        <f aca="true" t="shared" si="3" ref="Z7:Z41">IF(AND(U7&gt;0,U7&lt;10.1),U7,"")</f>
      </c>
      <c r="AA7" s="114">
        <f aca="true" t="shared" si="4" ref="AA7:AA41">IF(AND(V7&gt;0,V7&lt;10.1),V7,"")</f>
      </c>
    </row>
    <row r="8" spans="1:27" ht="22.5" customHeight="1">
      <c r="A8" s="68">
        <v>2</v>
      </c>
      <c r="B8" s="69">
        <f>IF('toets 1'!B8&lt;&gt;"",'toets 1'!B8,"")</f>
      </c>
      <c r="C8" s="115">
        <f>IF(rapportages!C$5="II",rapportages!C8,"")</f>
      </c>
      <c r="D8" s="116">
        <f>IF(rapportages!D$5="II",rapportages!D8,"")</f>
      </c>
      <c r="E8" s="116">
        <f>IF(rapportages!E$5="II",rapportages!E8,"")</f>
      </c>
      <c r="F8" s="116">
        <f>IF(rapportages!F$5="II",rapportages!F8,"")</f>
      </c>
      <c r="G8" s="116">
        <f>IF(rapportages!G$5="II",rapportages!G8,"")</f>
      </c>
      <c r="H8" s="116">
        <f>IF(rapportages!H$5="II",rapportages!H8,"")</f>
      </c>
      <c r="I8" s="116">
        <f>IF(rapportages!I$5="II",rapportages!I8,"")</f>
      </c>
      <c r="J8" s="116">
        <f>IF(rapportages!J$5="II",rapportages!J8,"")</f>
      </c>
      <c r="K8" s="116">
        <f>IF(rapportages!K$5="II",rapportages!K8,"")</f>
      </c>
      <c r="L8" s="116">
        <f>IF(rapportages!L$5="II",rapportages!L8,"")</f>
      </c>
      <c r="M8" s="116">
        <f>IF(rapportages!M$5="II",rapportages!M8,"")</f>
      </c>
      <c r="N8" s="116">
        <f>IF(rapportages!N$5="II",rapportages!N8,"")</f>
      </c>
      <c r="O8" s="116">
        <f>IF(rapportages!O$5="II",rapportages!O8,"")</f>
      </c>
      <c r="P8" s="117">
        <f>IF(rapportages!P$5="II",rapportages!P8,"")</f>
      </c>
      <c r="Q8" s="117">
        <f>IF(rapportages!Q$5="II",rapportages!Q8,"")</f>
      </c>
      <c r="R8" s="93"/>
      <c r="S8" s="93">
        <f aca="true" t="shared" si="5" ref="S8:S41">IF(SUM(C8:Q8)=0,"",AVERAGE(C8:Q8))</f>
      </c>
      <c r="T8" s="94"/>
      <c r="U8" s="94"/>
      <c r="V8" s="95"/>
      <c r="W8" s="118">
        <f t="shared" si="0"/>
      </c>
      <c r="X8" s="119">
        <f t="shared" si="1"/>
      </c>
      <c r="Y8" s="119">
        <f t="shared" si="2"/>
      </c>
      <c r="Z8" s="119">
        <f t="shared" si="3"/>
      </c>
      <c r="AA8" s="120">
        <f t="shared" si="4"/>
      </c>
    </row>
    <row r="9" spans="1:27" ht="22.5" customHeight="1">
      <c r="A9" s="68">
        <v>3</v>
      </c>
      <c r="B9" s="69">
        <f>IF('toets 1'!B9&lt;&gt;"",'toets 1'!B9,"")</f>
      </c>
      <c r="C9" s="115">
        <f>IF(rapportages!C$5="II",rapportages!C9,"")</f>
      </c>
      <c r="D9" s="116">
        <f>IF(rapportages!D$5="II",rapportages!D9,"")</f>
      </c>
      <c r="E9" s="116">
        <f>IF(rapportages!E$5="II",rapportages!E9,"")</f>
      </c>
      <c r="F9" s="116">
        <f>IF(rapportages!F$5="II",rapportages!F9,"")</f>
      </c>
      <c r="G9" s="116">
        <f>IF(rapportages!G$5="II",rapportages!G9,"")</f>
      </c>
      <c r="H9" s="116">
        <f>IF(rapportages!H$5="II",rapportages!H9,"")</f>
      </c>
      <c r="I9" s="116">
        <f>IF(rapportages!I$5="II",rapportages!I9,"")</f>
      </c>
      <c r="J9" s="116">
        <f>IF(rapportages!J$5="II",rapportages!J9,"")</f>
      </c>
      <c r="K9" s="116">
        <f>IF(rapportages!K$5="II",rapportages!K9,"")</f>
      </c>
      <c r="L9" s="116">
        <f>IF(rapportages!L$5="II",rapportages!L9,"")</f>
      </c>
      <c r="M9" s="116">
        <f>IF(rapportages!M$5="II",rapportages!M9,"")</f>
      </c>
      <c r="N9" s="116">
        <f>IF(rapportages!N$5="II",rapportages!N9,"")</f>
      </c>
      <c r="O9" s="116">
        <f>IF(rapportages!O$5="II",rapportages!O9,"")</f>
      </c>
      <c r="P9" s="117">
        <f>IF(rapportages!P$5="II",rapportages!P9,"")</f>
      </c>
      <c r="Q9" s="117">
        <f>IF(rapportages!Q$5="II",rapportages!Q9,"")</f>
      </c>
      <c r="R9" s="93"/>
      <c r="S9" s="93">
        <f t="shared" si="5"/>
      </c>
      <c r="T9" s="94"/>
      <c r="U9" s="94"/>
      <c r="V9" s="95"/>
      <c r="W9" s="118">
        <f t="shared" si="0"/>
      </c>
      <c r="X9" s="119">
        <f t="shared" si="1"/>
      </c>
      <c r="Y9" s="119">
        <f t="shared" si="2"/>
      </c>
      <c r="Z9" s="119">
        <f t="shared" si="3"/>
      </c>
      <c r="AA9" s="120">
        <f t="shared" si="4"/>
      </c>
    </row>
    <row r="10" spans="1:27" ht="22.5" customHeight="1">
      <c r="A10" s="68">
        <v>4</v>
      </c>
      <c r="B10" s="69">
        <f>IF('toets 1'!B10&lt;&gt;"",'toets 1'!B10,"")</f>
      </c>
      <c r="C10" s="115">
        <f>IF(rapportages!C$5="II",rapportages!C10,"")</f>
      </c>
      <c r="D10" s="116">
        <f>IF(rapportages!D$5="II",rapportages!D10,"")</f>
      </c>
      <c r="E10" s="116">
        <f>IF(rapportages!E$5="II",rapportages!E10,"")</f>
      </c>
      <c r="F10" s="116">
        <f>IF(rapportages!F$5="II",rapportages!F10,"")</f>
      </c>
      <c r="G10" s="116">
        <f>IF(rapportages!G$5="II",rapportages!G10,"")</f>
      </c>
      <c r="H10" s="116">
        <f>IF(rapportages!H$5="II",rapportages!H10,"")</f>
      </c>
      <c r="I10" s="116">
        <f>IF(rapportages!I$5="II",rapportages!I10,"")</f>
      </c>
      <c r="J10" s="116">
        <f>IF(rapportages!J$5="II",rapportages!J10,"")</f>
      </c>
      <c r="K10" s="116">
        <f>IF(rapportages!K$5="II",rapportages!K10,"")</f>
      </c>
      <c r="L10" s="116">
        <f>IF(rapportages!L$5="II",rapportages!L10,"")</f>
      </c>
      <c r="M10" s="116">
        <f>IF(rapportages!M$5="II",rapportages!M10,"")</f>
      </c>
      <c r="N10" s="116">
        <f>IF(rapportages!N$5="II",rapportages!N10,"")</f>
      </c>
      <c r="O10" s="116">
        <f>IF(rapportages!O$5="II",rapportages!O10,"")</f>
      </c>
      <c r="P10" s="117">
        <f>IF(rapportages!P$5="II",rapportages!P10,"")</f>
      </c>
      <c r="Q10" s="117">
        <f>IF(rapportages!Q$5="II",rapportages!Q10,"")</f>
      </c>
      <c r="R10" s="93"/>
      <c r="S10" s="93">
        <f t="shared" si="5"/>
      </c>
      <c r="T10" s="94"/>
      <c r="U10" s="94"/>
      <c r="V10" s="95"/>
      <c r="W10" s="118">
        <f t="shared" si="0"/>
      </c>
      <c r="X10" s="119">
        <f t="shared" si="1"/>
      </c>
      <c r="Y10" s="119">
        <f t="shared" si="2"/>
      </c>
      <c r="Z10" s="119">
        <f t="shared" si="3"/>
      </c>
      <c r="AA10" s="120">
        <f t="shared" si="4"/>
      </c>
    </row>
    <row r="11" spans="1:27" ht="22.5" customHeight="1">
      <c r="A11" s="68">
        <v>5</v>
      </c>
      <c r="B11" s="69">
        <f>IF('toets 1'!B11&lt;&gt;"",'toets 1'!B11,"")</f>
      </c>
      <c r="C11" s="115">
        <f>IF(rapportages!C$5="II",rapportages!C11,"")</f>
      </c>
      <c r="D11" s="116">
        <f>IF(rapportages!D$5="II",rapportages!D11,"")</f>
      </c>
      <c r="E11" s="116">
        <f>IF(rapportages!E$5="II",rapportages!E11,"")</f>
      </c>
      <c r="F11" s="116">
        <f>IF(rapportages!F$5="II",rapportages!F11,"")</f>
      </c>
      <c r="G11" s="116">
        <f>IF(rapportages!G$5="II",rapportages!G11,"")</f>
      </c>
      <c r="H11" s="116">
        <f>IF(rapportages!H$5="II",rapportages!H11,"")</f>
      </c>
      <c r="I11" s="116">
        <f>IF(rapportages!I$5="II",rapportages!I11,"")</f>
      </c>
      <c r="J11" s="116">
        <f>IF(rapportages!J$5="II",rapportages!J11,"")</f>
      </c>
      <c r="K11" s="116">
        <f>IF(rapportages!K$5="II",rapportages!K11,"")</f>
      </c>
      <c r="L11" s="116">
        <f>IF(rapportages!L$5="II",rapportages!L11,"")</f>
      </c>
      <c r="M11" s="116">
        <f>IF(rapportages!M$5="II",rapportages!M11,"")</f>
      </c>
      <c r="N11" s="116">
        <f>IF(rapportages!N$5="II",rapportages!N11,"")</f>
      </c>
      <c r="O11" s="116">
        <f>IF(rapportages!O$5="II",rapportages!O11,"")</f>
      </c>
      <c r="P11" s="117">
        <f>IF(rapportages!P$5="II",rapportages!P11,"")</f>
      </c>
      <c r="Q11" s="117">
        <f>IF(rapportages!Q$5="II",rapportages!Q11,"")</f>
      </c>
      <c r="R11" s="93"/>
      <c r="S11" s="93">
        <f t="shared" si="5"/>
      </c>
      <c r="T11" s="94"/>
      <c r="U11" s="94"/>
      <c r="V11" s="95"/>
      <c r="W11" s="118">
        <f t="shared" si="0"/>
      </c>
      <c r="X11" s="119">
        <f t="shared" si="1"/>
      </c>
      <c r="Y11" s="119">
        <f t="shared" si="2"/>
      </c>
      <c r="Z11" s="119">
        <f t="shared" si="3"/>
      </c>
      <c r="AA11" s="120">
        <f t="shared" si="4"/>
      </c>
    </row>
    <row r="12" spans="1:27" ht="22.5" customHeight="1">
      <c r="A12" s="68">
        <v>6</v>
      </c>
      <c r="B12" s="69">
        <f>IF('toets 1'!B12&lt;&gt;"",'toets 1'!B12,"")</f>
      </c>
      <c r="C12" s="115">
        <f>IF(rapportages!C$5="II",rapportages!C12,"")</f>
      </c>
      <c r="D12" s="116">
        <f>IF(rapportages!D$5="II",rapportages!D12,"")</f>
      </c>
      <c r="E12" s="116">
        <f>IF(rapportages!E$5="II",rapportages!E12,"")</f>
      </c>
      <c r="F12" s="116">
        <f>IF(rapportages!F$5="II",rapportages!F12,"")</f>
      </c>
      <c r="G12" s="116">
        <f>IF(rapportages!G$5="II",rapportages!G12,"")</f>
      </c>
      <c r="H12" s="116">
        <f>IF(rapportages!H$5="II",rapportages!H12,"")</f>
      </c>
      <c r="I12" s="116">
        <f>IF(rapportages!I$5="II",rapportages!I12,"")</f>
      </c>
      <c r="J12" s="116">
        <f>IF(rapportages!J$5="II",rapportages!J12,"")</f>
      </c>
      <c r="K12" s="116">
        <f>IF(rapportages!K$5="II",rapportages!K12,"")</f>
      </c>
      <c r="L12" s="116">
        <f>IF(rapportages!L$5="II",rapportages!L12,"")</f>
      </c>
      <c r="M12" s="116">
        <f>IF(rapportages!M$5="II",rapportages!M12,"")</f>
      </c>
      <c r="N12" s="116">
        <f>IF(rapportages!N$5="II",rapportages!N12,"")</f>
      </c>
      <c r="O12" s="116">
        <f>IF(rapportages!O$5="II",rapportages!O12,"")</f>
      </c>
      <c r="P12" s="117">
        <f>IF(rapportages!P$5="II",rapportages!P12,"")</f>
      </c>
      <c r="Q12" s="117">
        <f>IF(rapportages!Q$5="II",rapportages!Q12,"")</f>
      </c>
      <c r="R12" s="93"/>
      <c r="S12" s="93">
        <f t="shared" si="5"/>
      </c>
      <c r="T12" s="94"/>
      <c r="U12" s="94"/>
      <c r="V12" s="95"/>
      <c r="W12" s="118">
        <f t="shared" si="0"/>
      </c>
      <c r="X12" s="119">
        <f t="shared" si="1"/>
      </c>
      <c r="Y12" s="119">
        <f t="shared" si="2"/>
      </c>
      <c r="Z12" s="119">
        <f t="shared" si="3"/>
      </c>
      <c r="AA12" s="120">
        <f t="shared" si="4"/>
      </c>
    </row>
    <row r="13" spans="1:27" ht="22.5" customHeight="1">
      <c r="A13" s="68">
        <v>7</v>
      </c>
      <c r="B13" s="69">
        <f>IF('toets 1'!B13&lt;&gt;"",'toets 1'!B13,"")</f>
      </c>
      <c r="C13" s="115">
        <f>IF(rapportages!C$5="II",rapportages!C13,"")</f>
      </c>
      <c r="D13" s="116">
        <f>IF(rapportages!D$5="II",rapportages!D13,"")</f>
      </c>
      <c r="E13" s="116">
        <f>IF(rapportages!E$5="II",rapportages!E13,"")</f>
      </c>
      <c r="F13" s="116">
        <f>IF(rapportages!F$5="II",rapportages!F13,"")</f>
      </c>
      <c r="G13" s="116">
        <f>IF(rapportages!G$5="II",rapportages!G13,"")</f>
      </c>
      <c r="H13" s="116">
        <f>IF(rapportages!H$5="II",rapportages!H13,"")</f>
      </c>
      <c r="I13" s="116">
        <f>IF(rapportages!I$5="II",rapportages!I13,"")</f>
      </c>
      <c r="J13" s="116">
        <f>IF(rapportages!J$5="II",rapportages!J13,"")</f>
      </c>
      <c r="K13" s="116">
        <f>IF(rapportages!K$5="II",rapportages!K13,"")</f>
      </c>
      <c r="L13" s="116">
        <f>IF(rapportages!L$5="II",rapportages!L13,"")</f>
      </c>
      <c r="M13" s="116">
        <f>IF(rapportages!M$5="II",rapportages!M13,"")</f>
      </c>
      <c r="N13" s="116">
        <f>IF(rapportages!N$5="II",rapportages!N13,"")</f>
      </c>
      <c r="O13" s="116">
        <f>IF(rapportages!O$5="II",rapportages!O13,"")</f>
      </c>
      <c r="P13" s="117">
        <f>IF(rapportages!P$5="II",rapportages!P13,"")</f>
      </c>
      <c r="Q13" s="117">
        <f>IF(rapportages!Q$5="II",rapportages!Q13,"")</f>
      </c>
      <c r="R13" s="93"/>
      <c r="S13" s="93">
        <f t="shared" si="5"/>
      </c>
      <c r="T13" s="94"/>
      <c r="U13" s="94"/>
      <c r="V13" s="95"/>
      <c r="W13" s="118">
        <f t="shared" si="0"/>
      </c>
      <c r="X13" s="119">
        <f t="shared" si="1"/>
      </c>
      <c r="Y13" s="119">
        <f t="shared" si="2"/>
      </c>
      <c r="Z13" s="119">
        <f t="shared" si="3"/>
      </c>
      <c r="AA13" s="120">
        <f t="shared" si="4"/>
      </c>
    </row>
    <row r="14" spans="1:27" ht="22.5" customHeight="1">
      <c r="A14" s="68">
        <v>8</v>
      </c>
      <c r="B14" s="69">
        <f>IF('toets 1'!B14&lt;&gt;"",'toets 1'!B14,"")</f>
      </c>
      <c r="C14" s="115">
        <f>IF(rapportages!C$5="II",rapportages!C14,"")</f>
      </c>
      <c r="D14" s="116">
        <f>IF(rapportages!D$5="II",rapportages!D14,"")</f>
      </c>
      <c r="E14" s="116">
        <f>IF(rapportages!E$5="II",rapportages!E14,"")</f>
      </c>
      <c r="F14" s="116">
        <f>IF(rapportages!F$5="II",rapportages!F14,"")</f>
      </c>
      <c r="G14" s="116">
        <f>IF(rapportages!G$5="II",rapportages!G14,"")</f>
      </c>
      <c r="H14" s="116">
        <f>IF(rapportages!H$5="II",rapportages!H14,"")</f>
      </c>
      <c r="I14" s="116">
        <f>IF(rapportages!I$5="II",rapportages!I14,"")</f>
      </c>
      <c r="J14" s="116">
        <f>IF(rapportages!J$5="II",rapportages!J14,"")</f>
      </c>
      <c r="K14" s="116">
        <f>IF(rapportages!K$5="II",rapportages!K14,"")</f>
      </c>
      <c r="L14" s="116">
        <f>IF(rapportages!L$5="II",rapportages!L14,"")</f>
      </c>
      <c r="M14" s="116">
        <f>IF(rapportages!M$5="II",rapportages!M14,"")</f>
      </c>
      <c r="N14" s="116">
        <f>IF(rapportages!N$5="II",rapportages!N14,"")</f>
      </c>
      <c r="O14" s="116">
        <f>IF(rapportages!O$5="II",rapportages!O14,"")</f>
      </c>
      <c r="P14" s="117">
        <f>IF(rapportages!P$5="II",rapportages!P14,"")</f>
      </c>
      <c r="Q14" s="117">
        <f>IF(rapportages!Q$5="II",rapportages!Q14,"")</f>
      </c>
      <c r="R14" s="93"/>
      <c r="S14" s="93">
        <f t="shared" si="5"/>
      </c>
      <c r="T14" s="94"/>
      <c r="U14" s="94"/>
      <c r="V14" s="95"/>
      <c r="W14" s="118">
        <f t="shared" si="0"/>
      </c>
      <c r="X14" s="119">
        <f t="shared" si="1"/>
      </c>
      <c r="Y14" s="119">
        <f t="shared" si="2"/>
      </c>
      <c r="Z14" s="119">
        <f t="shared" si="3"/>
      </c>
      <c r="AA14" s="120">
        <f t="shared" si="4"/>
      </c>
    </row>
    <row r="15" spans="1:27" ht="22.5" customHeight="1">
      <c r="A15" s="68">
        <v>9</v>
      </c>
      <c r="B15" s="69">
        <f>IF('toets 1'!B15&lt;&gt;"",'toets 1'!B15,"")</f>
      </c>
      <c r="C15" s="115">
        <f>IF(rapportages!C$5="II",rapportages!C15,"")</f>
      </c>
      <c r="D15" s="116">
        <f>IF(rapportages!D$5="II",rapportages!D15,"")</f>
      </c>
      <c r="E15" s="116">
        <f>IF(rapportages!E$5="II",rapportages!E15,"")</f>
      </c>
      <c r="F15" s="116">
        <f>IF(rapportages!F$5="II",rapportages!F15,"")</f>
      </c>
      <c r="G15" s="116">
        <f>IF(rapportages!G$5="II",rapportages!G15,"")</f>
      </c>
      <c r="H15" s="116">
        <f>IF(rapportages!H$5="II",rapportages!H15,"")</f>
      </c>
      <c r="I15" s="116">
        <f>IF(rapportages!I$5="II",rapportages!I15,"")</f>
      </c>
      <c r="J15" s="116">
        <f>IF(rapportages!J$5="II",rapportages!J15,"")</f>
      </c>
      <c r="K15" s="116">
        <f>IF(rapportages!K$5="II",rapportages!K15,"")</f>
      </c>
      <c r="L15" s="116">
        <f>IF(rapportages!L$5="II",rapportages!L15,"")</f>
      </c>
      <c r="M15" s="116">
        <f>IF(rapportages!M$5="II",rapportages!M15,"")</f>
      </c>
      <c r="N15" s="116">
        <f>IF(rapportages!N$5="II",rapportages!N15,"")</f>
      </c>
      <c r="O15" s="116">
        <f>IF(rapportages!O$5="II",rapportages!O15,"")</f>
      </c>
      <c r="P15" s="117">
        <f>IF(rapportages!P$5="II",rapportages!P15,"")</f>
      </c>
      <c r="Q15" s="117">
        <f>IF(rapportages!Q$5="II",rapportages!Q15,"")</f>
      </c>
      <c r="R15" s="93"/>
      <c r="S15" s="93">
        <f t="shared" si="5"/>
      </c>
      <c r="T15" s="94"/>
      <c r="U15" s="94"/>
      <c r="V15" s="95"/>
      <c r="W15" s="118">
        <f t="shared" si="0"/>
      </c>
      <c r="X15" s="119">
        <f t="shared" si="1"/>
      </c>
      <c r="Y15" s="119">
        <f t="shared" si="2"/>
      </c>
      <c r="Z15" s="119">
        <f t="shared" si="3"/>
      </c>
      <c r="AA15" s="120">
        <f t="shared" si="4"/>
      </c>
    </row>
    <row r="16" spans="1:27" ht="22.5" customHeight="1">
      <c r="A16" s="68">
        <v>10</v>
      </c>
      <c r="B16" s="69">
        <f>IF('toets 1'!B16&lt;&gt;"",'toets 1'!B16,"")</f>
      </c>
      <c r="C16" s="115">
        <f>IF(rapportages!C$5="II",rapportages!C16,"")</f>
      </c>
      <c r="D16" s="116">
        <f>IF(rapportages!D$5="II",rapportages!D16,"")</f>
      </c>
      <c r="E16" s="116">
        <f>IF(rapportages!E$5="II",rapportages!E16,"")</f>
      </c>
      <c r="F16" s="116">
        <f>IF(rapportages!F$5="II",rapportages!F16,"")</f>
      </c>
      <c r="G16" s="116">
        <f>IF(rapportages!G$5="II",rapportages!G16,"")</f>
      </c>
      <c r="H16" s="116">
        <f>IF(rapportages!H$5="II",rapportages!H16,"")</f>
      </c>
      <c r="I16" s="116">
        <f>IF(rapportages!I$5="II",rapportages!I16,"")</f>
      </c>
      <c r="J16" s="116">
        <f>IF(rapportages!J$5="II",rapportages!J16,"")</f>
      </c>
      <c r="K16" s="116">
        <f>IF(rapportages!K$5="II",rapportages!K16,"")</f>
      </c>
      <c r="L16" s="116">
        <f>IF(rapportages!L$5="II",rapportages!L16,"")</f>
      </c>
      <c r="M16" s="116">
        <f>IF(rapportages!M$5="II",rapportages!M16,"")</f>
      </c>
      <c r="N16" s="116">
        <f>IF(rapportages!N$5="II",rapportages!N16,"")</f>
      </c>
      <c r="O16" s="116">
        <f>IF(rapportages!O$5="II",rapportages!O16,"")</f>
      </c>
      <c r="P16" s="117">
        <f>IF(rapportages!P$5="II",rapportages!P16,"")</f>
      </c>
      <c r="Q16" s="117">
        <f>IF(rapportages!Q$5="II",rapportages!Q16,"")</f>
      </c>
      <c r="R16" s="93"/>
      <c r="S16" s="93">
        <f t="shared" si="5"/>
      </c>
      <c r="T16" s="94"/>
      <c r="U16" s="94"/>
      <c r="V16" s="95"/>
      <c r="W16" s="118">
        <f t="shared" si="0"/>
      </c>
      <c r="X16" s="119">
        <f t="shared" si="1"/>
      </c>
      <c r="Y16" s="119">
        <f t="shared" si="2"/>
      </c>
      <c r="Z16" s="119">
        <f t="shared" si="3"/>
      </c>
      <c r="AA16" s="120">
        <f t="shared" si="4"/>
      </c>
    </row>
    <row r="17" spans="1:27" ht="22.5" customHeight="1">
      <c r="A17" s="68">
        <v>11</v>
      </c>
      <c r="B17" s="69">
        <f>IF('toets 1'!B17&lt;&gt;"",'toets 1'!B17,"")</f>
      </c>
      <c r="C17" s="115">
        <f>IF(rapportages!C$5="II",rapportages!C17,"")</f>
      </c>
      <c r="D17" s="116">
        <f>IF(rapportages!D$5="II",rapportages!D17,"")</f>
      </c>
      <c r="E17" s="116">
        <f>IF(rapportages!E$5="II",rapportages!E17,"")</f>
      </c>
      <c r="F17" s="116">
        <f>IF(rapportages!F$5="II",rapportages!F17,"")</f>
      </c>
      <c r="G17" s="116">
        <f>IF(rapportages!G$5="II",rapportages!G17,"")</f>
      </c>
      <c r="H17" s="116">
        <f>IF(rapportages!H$5="II",rapportages!H17,"")</f>
      </c>
      <c r="I17" s="116">
        <f>IF(rapportages!I$5="II",rapportages!I17,"")</f>
      </c>
      <c r="J17" s="116">
        <f>IF(rapportages!J$5="II",rapportages!J17,"")</f>
      </c>
      <c r="K17" s="116">
        <f>IF(rapportages!K$5="II",rapportages!K17,"")</f>
      </c>
      <c r="L17" s="116">
        <f>IF(rapportages!L$5="II",rapportages!L17,"")</f>
      </c>
      <c r="M17" s="116">
        <f>IF(rapportages!M$5="II",rapportages!M17,"")</f>
      </c>
      <c r="N17" s="116">
        <f>IF(rapportages!N$5="II",rapportages!N17,"")</f>
      </c>
      <c r="O17" s="116">
        <f>IF(rapportages!O$5="II",rapportages!O17,"")</f>
      </c>
      <c r="P17" s="117">
        <f>IF(rapportages!P$5="II",rapportages!P17,"")</f>
      </c>
      <c r="Q17" s="117">
        <f>IF(rapportages!Q$5="II",rapportages!Q17,"")</f>
      </c>
      <c r="R17" s="93"/>
      <c r="S17" s="93">
        <f t="shared" si="5"/>
      </c>
      <c r="T17" s="94"/>
      <c r="U17" s="94"/>
      <c r="V17" s="95"/>
      <c r="W17" s="118">
        <f t="shared" si="0"/>
      </c>
      <c r="X17" s="119">
        <f t="shared" si="1"/>
      </c>
      <c r="Y17" s="119">
        <f t="shared" si="2"/>
      </c>
      <c r="Z17" s="119">
        <f t="shared" si="3"/>
      </c>
      <c r="AA17" s="120">
        <f t="shared" si="4"/>
      </c>
    </row>
    <row r="18" spans="1:27" ht="22.5" customHeight="1">
      <c r="A18" s="68">
        <v>12</v>
      </c>
      <c r="B18" s="69">
        <f>IF('toets 1'!B18&lt;&gt;"",'toets 1'!B18,"")</f>
      </c>
      <c r="C18" s="115">
        <f>IF(rapportages!C$5="II",rapportages!C18,"")</f>
      </c>
      <c r="D18" s="116">
        <f>IF(rapportages!D$5="II",rapportages!D18,"")</f>
      </c>
      <c r="E18" s="116">
        <f>IF(rapportages!E$5="II",rapportages!E18,"")</f>
      </c>
      <c r="F18" s="116">
        <f>IF(rapportages!F$5="II",rapportages!F18,"")</f>
      </c>
      <c r="G18" s="116">
        <f>IF(rapportages!G$5="II",rapportages!G18,"")</f>
      </c>
      <c r="H18" s="116">
        <f>IF(rapportages!H$5="II",rapportages!H18,"")</f>
      </c>
      <c r="I18" s="116">
        <f>IF(rapportages!I$5="II",rapportages!I18,"")</f>
      </c>
      <c r="J18" s="116">
        <f>IF(rapportages!J$5="II",rapportages!J18,"")</f>
      </c>
      <c r="K18" s="116">
        <f>IF(rapportages!K$5="II",rapportages!K18,"")</f>
      </c>
      <c r="L18" s="116">
        <f>IF(rapportages!L$5="II",rapportages!L18,"")</f>
      </c>
      <c r="M18" s="116">
        <f>IF(rapportages!M$5="II",rapportages!M18,"")</f>
      </c>
      <c r="N18" s="116">
        <f>IF(rapportages!N$5="II",rapportages!N18,"")</f>
      </c>
      <c r="O18" s="116">
        <f>IF(rapportages!O$5="II",rapportages!O18,"")</f>
      </c>
      <c r="P18" s="117">
        <f>IF(rapportages!P$5="II",rapportages!P18,"")</f>
      </c>
      <c r="Q18" s="117">
        <f>IF(rapportages!Q$5="II",rapportages!Q18,"")</f>
      </c>
      <c r="R18" s="93"/>
      <c r="S18" s="93">
        <f t="shared" si="5"/>
      </c>
      <c r="T18" s="94"/>
      <c r="U18" s="94"/>
      <c r="V18" s="95"/>
      <c r="W18" s="118">
        <f t="shared" si="0"/>
      </c>
      <c r="X18" s="119">
        <f t="shared" si="1"/>
      </c>
      <c r="Y18" s="119">
        <f t="shared" si="2"/>
      </c>
      <c r="Z18" s="119">
        <f t="shared" si="3"/>
      </c>
      <c r="AA18" s="120">
        <f t="shared" si="4"/>
      </c>
    </row>
    <row r="19" spans="1:27" ht="22.5" customHeight="1">
      <c r="A19" s="68">
        <v>13</v>
      </c>
      <c r="B19" s="69">
        <f>IF('toets 1'!B19&lt;&gt;"",'toets 1'!B19,"")</f>
      </c>
      <c r="C19" s="115">
        <f>IF(rapportages!C$5="II",rapportages!C19,"")</f>
      </c>
      <c r="D19" s="116">
        <f>IF(rapportages!D$5="II",rapportages!D19,"")</f>
      </c>
      <c r="E19" s="116">
        <f>IF(rapportages!E$5="II",rapportages!E19,"")</f>
      </c>
      <c r="F19" s="116">
        <f>IF(rapportages!F$5="II",rapportages!F19,"")</f>
      </c>
      <c r="G19" s="116">
        <f>IF(rapportages!G$5="II",rapportages!G19,"")</f>
      </c>
      <c r="H19" s="116">
        <f>IF(rapportages!H$5="II",rapportages!H19,"")</f>
      </c>
      <c r="I19" s="116">
        <f>IF(rapportages!I$5="II",rapportages!I19,"")</f>
      </c>
      <c r="J19" s="116">
        <f>IF(rapportages!J$5="II",rapportages!J19,"")</f>
      </c>
      <c r="K19" s="116">
        <f>IF(rapportages!K$5="II",rapportages!K19,"")</f>
      </c>
      <c r="L19" s="116">
        <f>IF(rapportages!L$5="II",rapportages!L19,"")</f>
      </c>
      <c r="M19" s="116">
        <f>IF(rapportages!M$5="II",rapportages!M19,"")</f>
      </c>
      <c r="N19" s="116">
        <f>IF(rapportages!N$5="II",rapportages!N19,"")</f>
      </c>
      <c r="O19" s="116">
        <f>IF(rapportages!O$5="II",rapportages!O19,"")</f>
      </c>
      <c r="P19" s="117">
        <f>IF(rapportages!P$5="II",rapportages!P19,"")</f>
      </c>
      <c r="Q19" s="117">
        <f>IF(rapportages!Q$5="II",rapportages!Q19,"")</f>
      </c>
      <c r="R19" s="93"/>
      <c r="S19" s="93">
        <f t="shared" si="5"/>
      </c>
      <c r="T19" s="94"/>
      <c r="U19" s="94"/>
      <c r="V19" s="95"/>
      <c r="W19" s="118">
        <f t="shared" si="0"/>
      </c>
      <c r="X19" s="119">
        <f t="shared" si="1"/>
      </c>
      <c r="Y19" s="119">
        <f t="shared" si="2"/>
      </c>
      <c r="Z19" s="119">
        <f t="shared" si="3"/>
      </c>
      <c r="AA19" s="120">
        <f t="shared" si="4"/>
      </c>
    </row>
    <row r="20" spans="1:27" ht="22.5" customHeight="1">
      <c r="A20" s="68">
        <v>14</v>
      </c>
      <c r="B20" s="69">
        <f>IF('toets 1'!B20&lt;&gt;"",'toets 1'!B20,"")</f>
      </c>
      <c r="C20" s="115">
        <f>IF(rapportages!C$5="II",rapportages!C20,"")</f>
      </c>
      <c r="D20" s="116">
        <f>IF(rapportages!D$5="II",rapportages!D20,"")</f>
      </c>
      <c r="E20" s="116">
        <f>IF(rapportages!E$5="II",rapportages!E20,"")</f>
      </c>
      <c r="F20" s="116">
        <f>IF(rapportages!F$5="II",rapportages!F20,"")</f>
      </c>
      <c r="G20" s="116">
        <f>IF(rapportages!G$5="II",rapportages!G20,"")</f>
      </c>
      <c r="H20" s="116">
        <f>IF(rapportages!H$5="II",rapportages!H20,"")</f>
      </c>
      <c r="I20" s="116">
        <f>IF(rapportages!I$5="II",rapportages!I20,"")</f>
      </c>
      <c r="J20" s="116">
        <f>IF(rapportages!J$5="II",rapportages!J20,"")</f>
      </c>
      <c r="K20" s="116">
        <f>IF(rapportages!K$5="II",rapportages!K20,"")</f>
      </c>
      <c r="L20" s="116">
        <f>IF(rapportages!L$5="II",rapportages!L20,"")</f>
      </c>
      <c r="M20" s="116">
        <f>IF(rapportages!M$5="II",rapportages!M20,"")</f>
      </c>
      <c r="N20" s="116">
        <f>IF(rapportages!N$5="II",rapportages!N20,"")</f>
      </c>
      <c r="O20" s="116">
        <f>IF(rapportages!O$5="II",rapportages!O20,"")</f>
      </c>
      <c r="P20" s="117">
        <f>IF(rapportages!P$5="II",rapportages!P20,"")</f>
      </c>
      <c r="Q20" s="117">
        <f>IF(rapportages!Q$5="II",rapportages!Q20,"")</f>
      </c>
      <c r="R20" s="93"/>
      <c r="S20" s="93">
        <f t="shared" si="5"/>
      </c>
      <c r="T20" s="94"/>
      <c r="U20" s="94"/>
      <c r="V20" s="95"/>
      <c r="W20" s="118">
        <f t="shared" si="0"/>
      </c>
      <c r="X20" s="119">
        <f t="shared" si="1"/>
      </c>
      <c r="Y20" s="119">
        <f t="shared" si="2"/>
      </c>
      <c r="Z20" s="119">
        <f t="shared" si="3"/>
      </c>
      <c r="AA20" s="120">
        <f t="shared" si="4"/>
      </c>
    </row>
    <row r="21" spans="1:27" ht="22.5" customHeight="1">
      <c r="A21" s="68">
        <v>15</v>
      </c>
      <c r="B21" s="69">
        <f>IF('toets 1'!B21&lt;&gt;"",'toets 1'!B21,"")</f>
      </c>
      <c r="C21" s="115">
        <f>IF(rapportages!C$5="II",rapportages!C21,"")</f>
      </c>
      <c r="D21" s="116">
        <f>IF(rapportages!D$5="II",rapportages!D21,"")</f>
      </c>
      <c r="E21" s="116">
        <f>IF(rapportages!E$5="II",rapportages!E21,"")</f>
      </c>
      <c r="F21" s="116">
        <f>IF(rapportages!F$5="II",rapportages!F21,"")</f>
      </c>
      <c r="G21" s="116">
        <f>IF(rapportages!G$5="II",rapportages!G21,"")</f>
      </c>
      <c r="H21" s="116">
        <f>IF(rapportages!H$5="II",rapportages!H21,"")</f>
      </c>
      <c r="I21" s="116">
        <f>IF(rapportages!I$5="II",rapportages!I21,"")</f>
      </c>
      <c r="J21" s="116">
        <f>IF(rapportages!J$5="II",rapportages!J21,"")</f>
      </c>
      <c r="K21" s="116">
        <f>IF(rapportages!K$5="II",rapportages!K21,"")</f>
      </c>
      <c r="L21" s="116">
        <f>IF(rapportages!L$5="II",rapportages!L21,"")</f>
      </c>
      <c r="M21" s="116">
        <f>IF(rapportages!M$5="II",rapportages!M21,"")</f>
      </c>
      <c r="N21" s="116">
        <f>IF(rapportages!N$5="II",rapportages!N21,"")</f>
      </c>
      <c r="O21" s="116">
        <f>IF(rapportages!O$5="II",rapportages!O21,"")</f>
      </c>
      <c r="P21" s="117">
        <f>IF(rapportages!P$5="II",rapportages!P21,"")</f>
      </c>
      <c r="Q21" s="117">
        <f>IF(rapportages!Q$5="II",rapportages!Q21,"")</f>
      </c>
      <c r="R21" s="93"/>
      <c r="S21" s="93">
        <f t="shared" si="5"/>
      </c>
      <c r="T21" s="94"/>
      <c r="U21" s="94"/>
      <c r="V21" s="95"/>
      <c r="W21" s="118">
        <f t="shared" si="0"/>
      </c>
      <c r="X21" s="119">
        <f t="shared" si="1"/>
      </c>
      <c r="Y21" s="119">
        <f t="shared" si="2"/>
      </c>
      <c r="Z21" s="119">
        <f t="shared" si="3"/>
      </c>
      <c r="AA21" s="120">
        <f t="shared" si="4"/>
      </c>
    </row>
    <row r="22" spans="1:27" ht="22.5" customHeight="1">
      <c r="A22" s="68">
        <v>16</v>
      </c>
      <c r="B22" s="69">
        <f>IF('toets 1'!B22&lt;&gt;"",'toets 1'!B22,"")</f>
      </c>
      <c r="C22" s="115">
        <f>IF(rapportages!C$5="II",rapportages!C22,"")</f>
      </c>
      <c r="D22" s="116">
        <f>IF(rapportages!D$5="II",rapportages!D22,"")</f>
      </c>
      <c r="E22" s="116">
        <f>IF(rapportages!E$5="II",rapportages!E22,"")</f>
      </c>
      <c r="F22" s="116">
        <f>IF(rapportages!F$5="II",rapportages!F22,"")</f>
      </c>
      <c r="G22" s="116">
        <f>IF(rapportages!G$5="II",rapportages!G22,"")</f>
      </c>
      <c r="H22" s="116">
        <f>IF(rapportages!H$5="II",rapportages!H22,"")</f>
      </c>
      <c r="I22" s="116">
        <f>IF(rapportages!I$5="II",rapportages!I22,"")</f>
      </c>
      <c r="J22" s="116">
        <f>IF(rapportages!J$5="II",rapportages!J22,"")</f>
      </c>
      <c r="K22" s="116">
        <f>IF(rapportages!K$5="II",rapportages!K22,"")</f>
      </c>
      <c r="L22" s="116">
        <f>IF(rapportages!L$5="II",rapportages!L22,"")</f>
      </c>
      <c r="M22" s="116">
        <f>IF(rapportages!M$5="II",rapportages!M22,"")</f>
      </c>
      <c r="N22" s="116">
        <f>IF(rapportages!N$5="II",rapportages!N22,"")</f>
      </c>
      <c r="O22" s="116">
        <f>IF(rapportages!O$5="II",rapportages!O22,"")</f>
      </c>
      <c r="P22" s="117">
        <f>IF(rapportages!P$5="II",rapportages!P22,"")</f>
      </c>
      <c r="Q22" s="117">
        <f>IF(rapportages!Q$5="II",rapportages!Q22,"")</f>
      </c>
      <c r="R22" s="93"/>
      <c r="S22" s="93">
        <f t="shared" si="5"/>
      </c>
      <c r="T22" s="94"/>
      <c r="U22" s="94"/>
      <c r="V22" s="95"/>
      <c r="W22" s="118">
        <f t="shared" si="0"/>
      </c>
      <c r="X22" s="119">
        <f t="shared" si="1"/>
      </c>
      <c r="Y22" s="119">
        <f t="shared" si="2"/>
      </c>
      <c r="Z22" s="119">
        <f t="shared" si="3"/>
      </c>
      <c r="AA22" s="120">
        <f t="shared" si="4"/>
      </c>
    </row>
    <row r="23" spans="1:27" ht="22.5" customHeight="1">
      <c r="A23" s="68">
        <v>17</v>
      </c>
      <c r="B23" s="69">
        <f>IF('toets 1'!B23&lt;&gt;"",'toets 1'!B23,"")</f>
      </c>
      <c r="C23" s="115">
        <f>IF(rapportages!C$5="II",rapportages!C23,"")</f>
      </c>
      <c r="D23" s="116">
        <f>IF(rapportages!D$5="II",rapportages!D23,"")</f>
      </c>
      <c r="E23" s="116">
        <f>IF(rapportages!E$5="II",rapportages!E23,"")</f>
      </c>
      <c r="F23" s="116">
        <f>IF(rapportages!F$5="II",rapportages!F23,"")</f>
      </c>
      <c r="G23" s="116">
        <f>IF(rapportages!G$5="II",rapportages!G23,"")</f>
      </c>
      <c r="H23" s="116">
        <f>IF(rapportages!H$5="II",rapportages!H23,"")</f>
      </c>
      <c r="I23" s="116">
        <f>IF(rapportages!I$5="II",rapportages!I23,"")</f>
      </c>
      <c r="J23" s="116">
        <f>IF(rapportages!J$5="II",rapportages!J23,"")</f>
      </c>
      <c r="K23" s="116">
        <f>IF(rapportages!K$5="II",rapportages!K23,"")</f>
      </c>
      <c r="L23" s="116">
        <f>IF(rapportages!L$5="II",rapportages!L23,"")</f>
      </c>
      <c r="M23" s="116">
        <f>IF(rapportages!M$5="II",rapportages!M23,"")</f>
      </c>
      <c r="N23" s="116">
        <f>IF(rapportages!N$5="II",rapportages!N23,"")</f>
      </c>
      <c r="O23" s="116">
        <f>IF(rapportages!O$5="II",rapportages!O23,"")</f>
      </c>
      <c r="P23" s="117">
        <f>IF(rapportages!P$5="II",rapportages!P23,"")</f>
      </c>
      <c r="Q23" s="117">
        <f>IF(rapportages!Q$5="II",rapportages!Q23,"")</f>
      </c>
      <c r="R23" s="93"/>
      <c r="S23" s="93">
        <f t="shared" si="5"/>
      </c>
      <c r="T23" s="94"/>
      <c r="U23" s="94"/>
      <c r="V23" s="95"/>
      <c r="W23" s="118">
        <f t="shared" si="0"/>
      </c>
      <c r="X23" s="119">
        <f t="shared" si="1"/>
      </c>
      <c r="Y23" s="119">
        <f t="shared" si="2"/>
      </c>
      <c r="Z23" s="119">
        <f t="shared" si="3"/>
      </c>
      <c r="AA23" s="120">
        <f t="shared" si="4"/>
      </c>
    </row>
    <row r="24" spans="1:27" ht="22.5" customHeight="1">
      <c r="A24" s="68">
        <v>18</v>
      </c>
      <c r="B24" s="69">
        <f>IF('toets 1'!B24&lt;&gt;"",'toets 1'!B24,"")</f>
      </c>
      <c r="C24" s="115">
        <f>IF(rapportages!C$5="II",rapportages!C24,"")</f>
      </c>
      <c r="D24" s="116">
        <f>IF(rapportages!D$5="II",rapportages!D24,"")</f>
      </c>
      <c r="E24" s="116">
        <f>IF(rapportages!E$5="II",rapportages!E24,"")</f>
      </c>
      <c r="F24" s="116">
        <f>IF(rapportages!F$5="II",rapportages!F24,"")</f>
      </c>
      <c r="G24" s="116">
        <f>IF(rapportages!G$5="II",rapportages!G24,"")</f>
      </c>
      <c r="H24" s="116">
        <f>IF(rapportages!H$5="II",rapportages!H24,"")</f>
      </c>
      <c r="I24" s="116">
        <f>IF(rapportages!I$5="II",rapportages!I24,"")</f>
      </c>
      <c r="J24" s="116">
        <f>IF(rapportages!J$5="II",rapportages!J24,"")</f>
      </c>
      <c r="K24" s="116">
        <f>IF(rapportages!K$5="II",rapportages!K24,"")</f>
      </c>
      <c r="L24" s="116">
        <f>IF(rapportages!L$5="II",rapportages!L24,"")</f>
      </c>
      <c r="M24" s="116">
        <f>IF(rapportages!M$5="II",rapportages!M24,"")</f>
      </c>
      <c r="N24" s="116">
        <f>IF(rapportages!N$5="II",rapportages!N24,"")</f>
      </c>
      <c r="O24" s="116">
        <f>IF(rapportages!O$5="II",rapportages!O24,"")</f>
      </c>
      <c r="P24" s="117">
        <f>IF(rapportages!P$5="II",rapportages!P24,"")</f>
      </c>
      <c r="Q24" s="117">
        <f>IF(rapportages!Q$5="II",rapportages!Q24,"")</f>
      </c>
      <c r="R24" s="93"/>
      <c r="S24" s="93">
        <f t="shared" si="5"/>
      </c>
      <c r="T24" s="94"/>
      <c r="U24" s="94"/>
      <c r="V24" s="95"/>
      <c r="W24" s="118">
        <f t="shared" si="0"/>
      </c>
      <c r="X24" s="119">
        <f t="shared" si="1"/>
      </c>
      <c r="Y24" s="119">
        <f t="shared" si="2"/>
      </c>
      <c r="Z24" s="119">
        <f t="shared" si="3"/>
      </c>
      <c r="AA24" s="120">
        <f t="shared" si="4"/>
      </c>
    </row>
    <row r="25" spans="1:27" ht="22.5" customHeight="1">
      <c r="A25" s="68">
        <v>19</v>
      </c>
      <c r="B25" s="69">
        <f>IF('toets 1'!B25&lt;&gt;"",'toets 1'!B25,"")</f>
      </c>
      <c r="C25" s="115">
        <f>IF(rapportages!C$5="II",rapportages!C25,"")</f>
      </c>
      <c r="D25" s="116">
        <f>IF(rapportages!D$5="II",rapportages!D25,"")</f>
      </c>
      <c r="E25" s="116">
        <f>IF(rapportages!E$5="II",rapportages!E25,"")</f>
      </c>
      <c r="F25" s="116">
        <f>IF(rapportages!F$5="II",rapportages!F25,"")</f>
      </c>
      <c r="G25" s="116">
        <f>IF(rapportages!G$5="II",rapportages!G25,"")</f>
      </c>
      <c r="H25" s="116">
        <f>IF(rapportages!H$5="II",rapportages!H25,"")</f>
      </c>
      <c r="I25" s="116">
        <f>IF(rapportages!I$5="II",rapportages!I25,"")</f>
      </c>
      <c r="J25" s="116">
        <f>IF(rapportages!J$5="II",rapportages!J25,"")</f>
      </c>
      <c r="K25" s="116">
        <f>IF(rapportages!K$5="II",rapportages!K25,"")</f>
      </c>
      <c r="L25" s="116">
        <f>IF(rapportages!L$5="II",rapportages!L25,"")</f>
      </c>
      <c r="M25" s="116">
        <f>IF(rapportages!M$5="II",rapportages!M25,"")</f>
      </c>
      <c r="N25" s="116">
        <f>IF(rapportages!N$5="II",rapportages!N25,"")</f>
      </c>
      <c r="O25" s="116">
        <f>IF(rapportages!O$5="II",rapportages!O25,"")</f>
      </c>
      <c r="P25" s="117">
        <f>IF(rapportages!P$5="II",rapportages!P25,"")</f>
      </c>
      <c r="Q25" s="117">
        <f>IF(rapportages!Q$5="II",rapportages!Q25,"")</f>
      </c>
      <c r="R25" s="93"/>
      <c r="S25" s="93">
        <f t="shared" si="5"/>
      </c>
      <c r="T25" s="94"/>
      <c r="U25" s="94"/>
      <c r="V25" s="95"/>
      <c r="W25" s="118">
        <f t="shared" si="0"/>
      </c>
      <c r="X25" s="119">
        <f t="shared" si="1"/>
      </c>
      <c r="Y25" s="119">
        <f t="shared" si="2"/>
      </c>
      <c r="Z25" s="119">
        <f t="shared" si="3"/>
      </c>
      <c r="AA25" s="120">
        <f t="shared" si="4"/>
      </c>
    </row>
    <row r="26" spans="1:27" ht="22.5" customHeight="1">
      <c r="A26" s="68">
        <v>20</v>
      </c>
      <c r="B26" s="69">
        <f>IF('toets 1'!B26&lt;&gt;"",'toets 1'!B26,"")</f>
      </c>
      <c r="C26" s="115">
        <f>IF(rapportages!C$5="II",rapportages!C26,"")</f>
      </c>
      <c r="D26" s="116">
        <f>IF(rapportages!D$5="II",rapportages!D26,"")</f>
      </c>
      <c r="E26" s="116">
        <f>IF(rapportages!E$5="II",rapportages!E26,"")</f>
      </c>
      <c r="F26" s="116">
        <f>IF(rapportages!F$5="II",rapportages!F26,"")</f>
      </c>
      <c r="G26" s="116">
        <f>IF(rapportages!G$5="II",rapportages!G26,"")</f>
      </c>
      <c r="H26" s="116">
        <f>IF(rapportages!H$5="II",rapportages!H26,"")</f>
      </c>
      <c r="I26" s="116">
        <f>IF(rapportages!I$5="II",rapportages!I26,"")</f>
      </c>
      <c r="J26" s="116">
        <f>IF(rapportages!J$5="II",rapportages!J26,"")</f>
      </c>
      <c r="K26" s="116">
        <f>IF(rapportages!K$5="II",rapportages!K26,"")</f>
      </c>
      <c r="L26" s="116">
        <f>IF(rapportages!L$5="II",rapportages!L26,"")</f>
      </c>
      <c r="M26" s="116">
        <f>IF(rapportages!M$5="II",rapportages!M26,"")</f>
      </c>
      <c r="N26" s="116">
        <f>IF(rapportages!N$5="II",rapportages!N26,"")</f>
      </c>
      <c r="O26" s="116">
        <f>IF(rapportages!O$5="II",rapportages!O26,"")</f>
      </c>
      <c r="P26" s="117">
        <f>IF(rapportages!P$5="II",rapportages!P26,"")</f>
      </c>
      <c r="Q26" s="117">
        <f>IF(rapportages!Q$5="II",rapportages!Q26,"")</f>
      </c>
      <c r="R26" s="93"/>
      <c r="S26" s="93">
        <f t="shared" si="5"/>
      </c>
      <c r="T26" s="94"/>
      <c r="U26" s="94"/>
      <c r="V26" s="95"/>
      <c r="W26" s="118">
        <f t="shared" si="0"/>
      </c>
      <c r="X26" s="119">
        <f t="shared" si="1"/>
      </c>
      <c r="Y26" s="119">
        <f t="shared" si="2"/>
      </c>
      <c r="Z26" s="119">
        <f t="shared" si="3"/>
      </c>
      <c r="AA26" s="120">
        <f t="shared" si="4"/>
      </c>
    </row>
    <row r="27" spans="1:27" ht="22.5" customHeight="1">
      <c r="A27" s="68">
        <v>21</v>
      </c>
      <c r="B27" s="69">
        <f>IF('toets 1'!B27&lt;&gt;"",'toets 1'!B27,"")</f>
      </c>
      <c r="C27" s="115">
        <f>IF(rapportages!C$5="II",rapportages!C27,"")</f>
      </c>
      <c r="D27" s="116">
        <f>IF(rapportages!D$5="II",rapportages!D27,"")</f>
      </c>
      <c r="E27" s="116">
        <f>IF(rapportages!E$5="II",rapportages!E27,"")</f>
      </c>
      <c r="F27" s="116">
        <f>IF(rapportages!F$5="II",rapportages!F27,"")</f>
      </c>
      <c r="G27" s="116">
        <f>IF(rapportages!G$5="II",rapportages!G27,"")</f>
      </c>
      <c r="H27" s="116">
        <f>IF(rapportages!H$5="II",rapportages!H27,"")</f>
      </c>
      <c r="I27" s="116">
        <f>IF(rapportages!I$5="II",rapportages!I27,"")</f>
      </c>
      <c r="J27" s="116">
        <f>IF(rapportages!J$5="II",rapportages!J27,"")</f>
      </c>
      <c r="K27" s="116">
        <f>IF(rapportages!K$5="II",rapportages!K27,"")</f>
      </c>
      <c r="L27" s="116">
        <f>IF(rapportages!L$5="II",rapportages!L27,"")</f>
      </c>
      <c r="M27" s="116">
        <f>IF(rapportages!M$5="II",rapportages!M27,"")</f>
      </c>
      <c r="N27" s="116">
        <f>IF(rapportages!N$5="II",rapportages!N27,"")</f>
      </c>
      <c r="O27" s="116">
        <f>IF(rapportages!O$5="II",rapportages!O27,"")</f>
      </c>
      <c r="P27" s="117">
        <f>IF(rapportages!P$5="II",rapportages!P27,"")</f>
      </c>
      <c r="Q27" s="117">
        <f>IF(rapportages!Q$5="II",rapportages!Q27,"")</f>
      </c>
      <c r="R27" s="93"/>
      <c r="S27" s="93">
        <f t="shared" si="5"/>
      </c>
      <c r="T27" s="94"/>
      <c r="U27" s="94"/>
      <c r="V27" s="95"/>
      <c r="W27" s="118">
        <f t="shared" si="0"/>
      </c>
      <c r="X27" s="119">
        <f t="shared" si="1"/>
      </c>
      <c r="Y27" s="119">
        <f t="shared" si="2"/>
      </c>
      <c r="Z27" s="119">
        <f t="shared" si="3"/>
      </c>
      <c r="AA27" s="120">
        <f t="shared" si="4"/>
      </c>
    </row>
    <row r="28" spans="1:27" ht="22.5" customHeight="1">
      <c r="A28" s="68">
        <v>22</v>
      </c>
      <c r="B28" s="69">
        <f>IF('toets 1'!B28&lt;&gt;"",'toets 1'!B28,"")</f>
      </c>
      <c r="C28" s="115">
        <f>IF(rapportages!C$5="II",rapportages!C28,"")</f>
      </c>
      <c r="D28" s="116">
        <f>IF(rapportages!D$5="II",rapportages!D28,"")</f>
      </c>
      <c r="E28" s="116">
        <f>IF(rapportages!E$5="II",rapportages!E28,"")</f>
      </c>
      <c r="F28" s="116">
        <f>IF(rapportages!F$5="II",rapportages!F28,"")</f>
      </c>
      <c r="G28" s="116">
        <f>IF(rapportages!G$5="II",rapportages!G28,"")</f>
      </c>
      <c r="H28" s="116">
        <f>IF(rapportages!H$5="II",rapportages!H28,"")</f>
      </c>
      <c r="I28" s="116">
        <f>IF(rapportages!I$5="II",rapportages!I28,"")</f>
      </c>
      <c r="J28" s="116">
        <f>IF(rapportages!J$5="II",rapportages!J28,"")</f>
      </c>
      <c r="K28" s="116">
        <f>IF(rapportages!K$5="II",rapportages!K28,"")</f>
      </c>
      <c r="L28" s="116">
        <f>IF(rapportages!L$5="II",rapportages!L28,"")</f>
      </c>
      <c r="M28" s="116">
        <f>IF(rapportages!M$5="II",rapportages!M28,"")</f>
      </c>
      <c r="N28" s="116">
        <f>IF(rapportages!N$5="II",rapportages!N28,"")</f>
      </c>
      <c r="O28" s="116">
        <f>IF(rapportages!O$5="II",rapportages!O28,"")</f>
      </c>
      <c r="P28" s="117">
        <f>IF(rapportages!P$5="II",rapportages!P28,"")</f>
      </c>
      <c r="Q28" s="117">
        <f>IF(rapportages!Q$5="II",rapportages!Q28,"")</f>
      </c>
      <c r="R28" s="93"/>
      <c r="S28" s="93">
        <f t="shared" si="5"/>
      </c>
      <c r="T28" s="94"/>
      <c r="U28" s="94"/>
      <c r="V28" s="95"/>
      <c r="W28" s="118">
        <f t="shared" si="0"/>
      </c>
      <c r="X28" s="119">
        <f t="shared" si="1"/>
      </c>
      <c r="Y28" s="119">
        <f t="shared" si="2"/>
      </c>
      <c r="Z28" s="119">
        <f t="shared" si="3"/>
      </c>
      <c r="AA28" s="120">
        <f t="shared" si="4"/>
      </c>
    </row>
    <row r="29" spans="1:27" ht="22.5" customHeight="1">
      <c r="A29" s="68">
        <v>23</v>
      </c>
      <c r="B29" s="69">
        <f>IF('toets 1'!B29&lt;&gt;"",'toets 1'!B29,"")</f>
      </c>
      <c r="C29" s="115">
        <f>IF(rapportages!C$5="II",rapportages!C29,"")</f>
      </c>
      <c r="D29" s="116">
        <f>IF(rapportages!D$5="II",rapportages!D29,"")</f>
      </c>
      <c r="E29" s="116">
        <f>IF(rapportages!E$5="II",rapportages!E29,"")</f>
      </c>
      <c r="F29" s="116">
        <f>IF(rapportages!F$5="II",rapportages!F29,"")</f>
      </c>
      <c r="G29" s="116">
        <f>IF(rapportages!G$5="II",rapportages!G29,"")</f>
      </c>
      <c r="H29" s="116">
        <f>IF(rapportages!H$5="II",rapportages!H29,"")</f>
      </c>
      <c r="I29" s="116">
        <f>IF(rapportages!I$5="II",rapportages!I29,"")</f>
      </c>
      <c r="J29" s="116">
        <f>IF(rapportages!J$5="II",rapportages!J29,"")</f>
      </c>
      <c r="K29" s="116">
        <f>IF(rapportages!K$5="II",rapportages!K29,"")</f>
      </c>
      <c r="L29" s="116">
        <f>IF(rapportages!L$5="II",rapportages!L29,"")</f>
      </c>
      <c r="M29" s="116">
        <f>IF(rapportages!M$5="II",rapportages!M29,"")</f>
      </c>
      <c r="N29" s="116">
        <f>IF(rapportages!N$5="II",rapportages!N29,"")</f>
      </c>
      <c r="O29" s="116">
        <f>IF(rapportages!O$5="II",rapportages!O29,"")</f>
      </c>
      <c r="P29" s="117">
        <f>IF(rapportages!P$5="II",rapportages!P29,"")</f>
      </c>
      <c r="Q29" s="117">
        <f>IF(rapportages!Q$5="II",rapportages!Q29,"")</f>
      </c>
      <c r="R29" s="93"/>
      <c r="S29" s="93">
        <f t="shared" si="5"/>
      </c>
      <c r="T29" s="94"/>
      <c r="U29" s="94"/>
      <c r="V29" s="95"/>
      <c r="W29" s="118">
        <f t="shared" si="0"/>
      </c>
      <c r="X29" s="119">
        <f t="shared" si="1"/>
      </c>
      <c r="Y29" s="119">
        <f t="shared" si="2"/>
      </c>
      <c r="Z29" s="119">
        <f t="shared" si="3"/>
      </c>
      <c r="AA29" s="120">
        <f t="shared" si="4"/>
      </c>
    </row>
    <row r="30" spans="1:27" ht="22.5" customHeight="1">
      <c r="A30" s="68">
        <v>24</v>
      </c>
      <c r="B30" s="69">
        <f>IF('toets 1'!B30&lt;&gt;"",'toets 1'!B30,"")</f>
      </c>
      <c r="C30" s="115">
        <f>IF(rapportages!C$5="II",rapportages!C30,"")</f>
      </c>
      <c r="D30" s="116">
        <f>IF(rapportages!D$5="II",rapportages!D30,"")</f>
      </c>
      <c r="E30" s="116">
        <f>IF(rapportages!E$5="II",rapportages!E30,"")</f>
      </c>
      <c r="F30" s="116">
        <f>IF(rapportages!F$5="II",rapportages!F30,"")</f>
      </c>
      <c r="G30" s="116">
        <f>IF(rapportages!G$5="II",rapportages!G30,"")</f>
      </c>
      <c r="H30" s="116">
        <f>IF(rapportages!H$5="II",rapportages!H30,"")</f>
      </c>
      <c r="I30" s="116">
        <f>IF(rapportages!I$5="II",rapportages!I30,"")</f>
      </c>
      <c r="J30" s="116">
        <f>IF(rapportages!J$5="II",rapportages!J30,"")</f>
      </c>
      <c r="K30" s="116">
        <f>IF(rapportages!K$5="II",rapportages!K30,"")</f>
      </c>
      <c r="L30" s="116">
        <f>IF(rapportages!L$5="II",rapportages!L30,"")</f>
      </c>
      <c r="M30" s="116">
        <f>IF(rapportages!M$5="II",rapportages!M30,"")</f>
      </c>
      <c r="N30" s="116">
        <f>IF(rapportages!N$5="II",rapportages!N30,"")</f>
      </c>
      <c r="O30" s="116">
        <f>IF(rapportages!O$5="II",rapportages!O30,"")</f>
      </c>
      <c r="P30" s="117">
        <f>IF(rapportages!P$5="II",rapportages!P30,"")</f>
      </c>
      <c r="Q30" s="117">
        <f>IF(rapportages!Q$5="II",rapportages!Q30,"")</f>
      </c>
      <c r="R30" s="93"/>
      <c r="S30" s="93">
        <f t="shared" si="5"/>
      </c>
      <c r="T30" s="94"/>
      <c r="U30" s="94"/>
      <c r="V30" s="95"/>
      <c r="W30" s="118">
        <f t="shared" si="0"/>
      </c>
      <c r="X30" s="119">
        <f t="shared" si="1"/>
      </c>
      <c r="Y30" s="119">
        <f t="shared" si="2"/>
      </c>
      <c r="Z30" s="119">
        <f t="shared" si="3"/>
      </c>
      <c r="AA30" s="120">
        <f t="shared" si="4"/>
      </c>
    </row>
    <row r="31" spans="1:27" ht="22.5" customHeight="1">
      <c r="A31" s="68">
        <v>25</v>
      </c>
      <c r="B31" s="69">
        <f>IF('toets 1'!B31&lt;&gt;"",'toets 1'!B31,"")</f>
      </c>
      <c r="C31" s="115">
        <f>IF(rapportages!C$5="II",rapportages!C31,"")</f>
      </c>
      <c r="D31" s="116">
        <f>IF(rapportages!D$5="II",rapportages!D31,"")</f>
      </c>
      <c r="E31" s="116">
        <f>IF(rapportages!E$5="II",rapportages!E31,"")</f>
      </c>
      <c r="F31" s="116">
        <f>IF(rapportages!F$5="II",rapportages!F31,"")</f>
      </c>
      <c r="G31" s="116">
        <f>IF(rapportages!G$5="II",rapportages!G31,"")</f>
      </c>
      <c r="H31" s="116">
        <f>IF(rapportages!H$5="II",rapportages!H31,"")</f>
      </c>
      <c r="I31" s="116">
        <f>IF(rapportages!I$5="II",rapportages!I31,"")</f>
      </c>
      <c r="J31" s="116">
        <f>IF(rapportages!J$5="II",rapportages!J31,"")</f>
      </c>
      <c r="K31" s="116">
        <f>IF(rapportages!K$5="II",rapportages!K31,"")</f>
      </c>
      <c r="L31" s="116">
        <f>IF(rapportages!L$5="II",rapportages!L31,"")</f>
      </c>
      <c r="M31" s="116">
        <f>IF(rapportages!M$5="II",rapportages!M31,"")</f>
      </c>
      <c r="N31" s="116">
        <f>IF(rapportages!N$5="II",rapportages!N31,"")</f>
      </c>
      <c r="O31" s="116">
        <f>IF(rapportages!O$5="II",rapportages!O31,"")</f>
      </c>
      <c r="P31" s="117">
        <f>IF(rapportages!P$5="II",rapportages!P31,"")</f>
      </c>
      <c r="Q31" s="117">
        <f>IF(rapportages!Q$5="II",rapportages!Q31,"")</f>
      </c>
      <c r="R31" s="93"/>
      <c r="S31" s="93">
        <f t="shared" si="5"/>
      </c>
      <c r="T31" s="94"/>
      <c r="U31" s="94"/>
      <c r="V31" s="95"/>
      <c r="W31" s="118">
        <f t="shared" si="0"/>
      </c>
      <c r="X31" s="119">
        <f t="shared" si="1"/>
      </c>
      <c r="Y31" s="119">
        <f t="shared" si="2"/>
      </c>
      <c r="Z31" s="119">
        <f t="shared" si="3"/>
      </c>
      <c r="AA31" s="120">
        <f t="shared" si="4"/>
      </c>
    </row>
    <row r="32" spans="1:27" ht="22.5" customHeight="1">
      <c r="A32" s="68">
        <v>26</v>
      </c>
      <c r="B32" s="69">
        <f>IF('toets 1'!B32&lt;&gt;"",'toets 1'!B32,"")</f>
      </c>
      <c r="C32" s="115">
        <f>IF(rapportages!C$5="II",rapportages!C32,"")</f>
      </c>
      <c r="D32" s="116">
        <f>IF(rapportages!D$5="II",rapportages!D32,"")</f>
      </c>
      <c r="E32" s="116">
        <f>IF(rapportages!E$5="II",rapportages!E32,"")</f>
      </c>
      <c r="F32" s="116">
        <f>IF(rapportages!F$5="II",rapportages!F32,"")</f>
      </c>
      <c r="G32" s="116">
        <f>IF(rapportages!G$5="II",rapportages!G32,"")</f>
      </c>
      <c r="H32" s="116">
        <f>IF(rapportages!H$5="II",rapportages!H32,"")</f>
      </c>
      <c r="I32" s="116">
        <f>IF(rapportages!I$5="II",rapportages!I32,"")</f>
      </c>
      <c r="J32" s="116">
        <f>IF(rapportages!J$5="II",rapportages!J32,"")</f>
      </c>
      <c r="K32" s="116">
        <f>IF(rapportages!K$5="II",rapportages!K32,"")</f>
      </c>
      <c r="L32" s="116">
        <f>IF(rapportages!L$5="II",rapportages!L32,"")</f>
      </c>
      <c r="M32" s="116">
        <f>IF(rapportages!M$5="II",rapportages!M32,"")</f>
      </c>
      <c r="N32" s="116">
        <f>IF(rapportages!N$5="II",rapportages!N32,"")</f>
      </c>
      <c r="O32" s="116">
        <f>IF(rapportages!O$5="II",rapportages!O32,"")</f>
      </c>
      <c r="P32" s="117">
        <f>IF(rapportages!P$5="II",rapportages!P32,"")</f>
      </c>
      <c r="Q32" s="117">
        <f>IF(rapportages!Q$5="II",rapportages!Q32,"")</f>
      </c>
      <c r="R32" s="93"/>
      <c r="S32" s="93">
        <f t="shared" si="5"/>
      </c>
      <c r="T32" s="94"/>
      <c r="U32" s="94"/>
      <c r="V32" s="95"/>
      <c r="W32" s="118">
        <f t="shared" si="0"/>
      </c>
      <c r="X32" s="119">
        <f t="shared" si="1"/>
      </c>
      <c r="Y32" s="119">
        <f t="shared" si="2"/>
      </c>
      <c r="Z32" s="119">
        <f t="shared" si="3"/>
      </c>
      <c r="AA32" s="120">
        <f t="shared" si="4"/>
      </c>
    </row>
    <row r="33" spans="1:27" ht="22.5" customHeight="1">
      <c r="A33" s="68">
        <v>27</v>
      </c>
      <c r="B33" s="69">
        <f>IF('toets 1'!B33&lt;&gt;"",'toets 1'!B33,"")</f>
      </c>
      <c r="C33" s="115">
        <f>IF(rapportages!C$5="II",rapportages!C33,"")</f>
      </c>
      <c r="D33" s="116">
        <f>IF(rapportages!D$5="II",rapportages!D33,"")</f>
      </c>
      <c r="E33" s="116">
        <f>IF(rapportages!E$5="II",rapportages!E33,"")</f>
      </c>
      <c r="F33" s="116">
        <f>IF(rapportages!F$5="II",rapportages!F33,"")</f>
      </c>
      <c r="G33" s="116">
        <f>IF(rapportages!G$5="II",rapportages!G33,"")</f>
      </c>
      <c r="H33" s="116">
        <f>IF(rapportages!H$5="II",rapportages!H33,"")</f>
      </c>
      <c r="I33" s="116">
        <f>IF(rapportages!I$5="II",rapportages!I33,"")</f>
      </c>
      <c r="J33" s="116">
        <f>IF(rapportages!J$5="II",rapportages!J33,"")</f>
      </c>
      <c r="K33" s="116">
        <f>IF(rapportages!K$5="II",rapportages!K33,"")</f>
      </c>
      <c r="L33" s="116">
        <f>IF(rapportages!L$5="II",rapportages!L33,"")</f>
      </c>
      <c r="M33" s="116">
        <f>IF(rapportages!M$5="II",rapportages!M33,"")</f>
      </c>
      <c r="N33" s="116">
        <f>IF(rapportages!N$5="II",rapportages!N33,"")</f>
      </c>
      <c r="O33" s="116">
        <f>IF(rapportages!O$5="II",rapportages!O33,"")</f>
      </c>
      <c r="P33" s="117">
        <f>IF(rapportages!P$5="II",rapportages!P33,"")</f>
      </c>
      <c r="Q33" s="117">
        <f>IF(rapportages!Q$5="II",rapportages!Q33,"")</f>
      </c>
      <c r="R33" s="93"/>
      <c r="S33" s="93">
        <f t="shared" si="5"/>
      </c>
      <c r="T33" s="94"/>
      <c r="U33" s="94"/>
      <c r="V33" s="95"/>
      <c r="W33" s="118">
        <f t="shared" si="0"/>
      </c>
      <c r="X33" s="119">
        <f t="shared" si="1"/>
      </c>
      <c r="Y33" s="119">
        <f t="shared" si="2"/>
      </c>
      <c r="Z33" s="119">
        <f t="shared" si="3"/>
      </c>
      <c r="AA33" s="120">
        <f t="shared" si="4"/>
      </c>
    </row>
    <row r="34" spans="1:27" ht="22.5" customHeight="1">
      <c r="A34" s="68">
        <v>28</v>
      </c>
      <c r="B34" s="69">
        <f>IF('toets 1'!B34&lt;&gt;"",'toets 1'!B34,"")</f>
      </c>
      <c r="C34" s="115">
        <f>IF(rapportages!C$5="II",rapportages!C34,"")</f>
      </c>
      <c r="D34" s="116">
        <f>IF(rapportages!D$5="II",rapportages!D34,"")</f>
      </c>
      <c r="E34" s="116">
        <f>IF(rapportages!E$5="II",rapportages!E34,"")</f>
      </c>
      <c r="F34" s="116">
        <f>IF(rapportages!F$5="II",rapportages!F34,"")</f>
      </c>
      <c r="G34" s="116">
        <f>IF(rapportages!G$5="II",rapportages!G34,"")</f>
      </c>
      <c r="H34" s="116">
        <f>IF(rapportages!H$5="II",rapportages!H34,"")</f>
      </c>
      <c r="I34" s="116">
        <f>IF(rapportages!I$5="II",rapportages!I34,"")</f>
      </c>
      <c r="J34" s="116">
        <f>IF(rapportages!J$5="II",rapportages!J34,"")</f>
      </c>
      <c r="K34" s="116">
        <f>IF(rapportages!K$5="II",rapportages!K34,"")</f>
      </c>
      <c r="L34" s="116">
        <f>IF(rapportages!L$5="II",rapportages!L34,"")</f>
      </c>
      <c r="M34" s="116">
        <f>IF(rapportages!M$5="II",rapportages!M34,"")</f>
      </c>
      <c r="N34" s="116">
        <f>IF(rapportages!N$5="II",rapportages!N34,"")</f>
      </c>
      <c r="O34" s="116">
        <f>IF(rapportages!O$5="II",rapportages!O34,"")</f>
      </c>
      <c r="P34" s="117">
        <f>IF(rapportages!P$5="II",rapportages!P34,"")</f>
      </c>
      <c r="Q34" s="117">
        <f>IF(rapportages!Q$5="II",rapportages!Q34,"")</f>
      </c>
      <c r="R34" s="93"/>
      <c r="S34" s="93">
        <f t="shared" si="5"/>
      </c>
      <c r="T34" s="94"/>
      <c r="U34" s="94"/>
      <c r="V34" s="95"/>
      <c r="W34" s="118">
        <f t="shared" si="0"/>
      </c>
      <c r="X34" s="119">
        <f t="shared" si="1"/>
      </c>
      <c r="Y34" s="119">
        <f t="shared" si="2"/>
      </c>
      <c r="Z34" s="119">
        <f t="shared" si="3"/>
      </c>
      <c r="AA34" s="120">
        <f t="shared" si="4"/>
      </c>
    </row>
    <row r="35" spans="1:27" ht="22.5" customHeight="1">
      <c r="A35" s="68">
        <v>29</v>
      </c>
      <c r="B35" s="69">
        <f>IF('toets 1'!B35&lt;&gt;"",'toets 1'!B35,"")</f>
      </c>
      <c r="C35" s="115">
        <f>IF(rapportages!C$5="II",rapportages!C35,"")</f>
      </c>
      <c r="D35" s="116">
        <f>IF(rapportages!D$5="II",rapportages!D35,"")</f>
      </c>
      <c r="E35" s="116">
        <f>IF(rapportages!E$5="II",rapportages!E35,"")</f>
      </c>
      <c r="F35" s="116">
        <f>IF(rapportages!F$5="II",rapportages!F35,"")</f>
      </c>
      <c r="G35" s="116">
        <f>IF(rapportages!G$5="II",rapportages!G35,"")</f>
      </c>
      <c r="H35" s="116">
        <f>IF(rapportages!H$5="II",rapportages!H35,"")</f>
      </c>
      <c r="I35" s="116">
        <f>IF(rapportages!I$5="II",rapportages!I35,"")</f>
      </c>
      <c r="J35" s="116">
        <f>IF(rapportages!J$5="II",rapportages!J35,"")</f>
      </c>
      <c r="K35" s="116">
        <f>IF(rapportages!K$5="II",rapportages!K35,"")</f>
      </c>
      <c r="L35" s="116">
        <f>IF(rapportages!L$5="II",rapportages!L35,"")</f>
      </c>
      <c r="M35" s="116">
        <f>IF(rapportages!M$5="II",rapportages!M35,"")</f>
      </c>
      <c r="N35" s="116">
        <f>IF(rapportages!N$5="II",rapportages!N35,"")</f>
      </c>
      <c r="O35" s="116">
        <f>IF(rapportages!O$5="II",rapportages!O35,"")</f>
      </c>
      <c r="P35" s="117">
        <f>IF(rapportages!P$5="II",rapportages!P35,"")</f>
      </c>
      <c r="Q35" s="117">
        <f>IF(rapportages!Q$5="II",rapportages!Q35,"")</f>
      </c>
      <c r="R35" s="93"/>
      <c r="S35" s="93">
        <f t="shared" si="5"/>
      </c>
      <c r="T35" s="94"/>
      <c r="U35" s="94"/>
      <c r="V35" s="95"/>
      <c r="W35" s="118">
        <f t="shared" si="0"/>
      </c>
      <c r="X35" s="119">
        <f t="shared" si="1"/>
      </c>
      <c r="Y35" s="119">
        <f t="shared" si="2"/>
      </c>
      <c r="Z35" s="119">
        <f t="shared" si="3"/>
      </c>
      <c r="AA35" s="120">
        <f t="shared" si="4"/>
      </c>
    </row>
    <row r="36" spans="1:27" ht="22.5" customHeight="1">
      <c r="A36" s="68">
        <v>30</v>
      </c>
      <c r="B36" s="69">
        <f>IF('toets 1'!B36&lt;&gt;"",'toets 1'!B36,"")</f>
      </c>
      <c r="C36" s="115">
        <f>IF(rapportages!C$5="II",rapportages!C36,"")</f>
      </c>
      <c r="D36" s="116">
        <f>IF(rapportages!D$5="II",rapportages!D36,"")</f>
      </c>
      <c r="E36" s="116">
        <f>IF(rapportages!E$5="II",rapportages!E36,"")</f>
      </c>
      <c r="F36" s="116">
        <f>IF(rapportages!F$5="II",rapportages!F36,"")</f>
      </c>
      <c r="G36" s="116">
        <f>IF(rapportages!G$5="II",rapportages!G36,"")</f>
      </c>
      <c r="H36" s="116">
        <f>IF(rapportages!H$5="II",rapportages!H36,"")</f>
      </c>
      <c r="I36" s="116">
        <f>IF(rapportages!I$5="II",rapportages!I36,"")</f>
      </c>
      <c r="J36" s="116">
        <f>IF(rapportages!J$5="II",rapportages!J36,"")</f>
      </c>
      <c r="K36" s="116">
        <f>IF(rapportages!K$5="II",rapportages!K36,"")</f>
      </c>
      <c r="L36" s="116">
        <f>IF(rapportages!L$5="II",rapportages!L36,"")</f>
      </c>
      <c r="M36" s="116">
        <f>IF(rapportages!M$5="II",rapportages!M36,"")</f>
      </c>
      <c r="N36" s="116">
        <f>IF(rapportages!N$5="II",rapportages!N36,"")</f>
      </c>
      <c r="O36" s="116">
        <f>IF(rapportages!O$5="II",rapportages!O36,"")</f>
      </c>
      <c r="P36" s="117">
        <f>IF(rapportages!P$5="II",rapportages!P36,"")</f>
      </c>
      <c r="Q36" s="117">
        <f>IF(rapportages!Q$5="II",rapportages!Q36,"")</f>
      </c>
      <c r="R36" s="93"/>
      <c r="S36" s="93">
        <f t="shared" si="5"/>
      </c>
      <c r="T36" s="94"/>
      <c r="U36" s="94"/>
      <c r="V36" s="95"/>
      <c r="W36" s="118">
        <f t="shared" si="0"/>
      </c>
      <c r="X36" s="119">
        <f t="shared" si="1"/>
      </c>
      <c r="Y36" s="119">
        <f t="shared" si="2"/>
      </c>
      <c r="Z36" s="119">
        <f t="shared" si="3"/>
      </c>
      <c r="AA36" s="120">
        <f t="shared" si="4"/>
      </c>
    </row>
    <row r="37" spans="1:27" ht="22.5" customHeight="1">
      <c r="A37" s="68">
        <v>31</v>
      </c>
      <c r="B37" s="69">
        <f>IF('toets 1'!B37&lt;&gt;"",'toets 1'!B37,"")</f>
      </c>
      <c r="C37" s="115">
        <f>IF(rapportages!C$5="II",rapportages!C37,"")</f>
      </c>
      <c r="D37" s="116">
        <f>IF(rapportages!D$5="II",rapportages!D37,"")</f>
      </c>
      <c r="E37" s="116">
        <f>IF(rapportages!E$5="II",rapportages!E37,"")</f>
      </c>
      <c r="F37" s="116">
        <f>IF(rapportages!F$5="II",rapportages!F37,"")</f>
      </c>
      <c r="G37" s="116">
        <f>IF(rapportages!G$5="II",rapportages!G37,"")</f>
      </c>
      <c r="H37" s="116">
        <f>IF(rapportages!H$5="II",rapportages!H37,"")</f>
      </c>
      <c r="I37" s="116">
        <f>IF(rapportages!I$5="II",rapportages!I37,"")</f>
      </c>
      <c r="J37" s="116">
        <f>IF(rapportages!J$5="II",rapportages!J37,"")</f>
      </c>
      <c r="K37" s="116">
        <f>IF(rapportages!K$5="II",rapportages!K37,"")</f>
      </c>
      <c r="L37" s="116">
        <f>IF(rapportages!L$5="II",rapportages!L37,"")</f>
      </c>
      <c r="M37" s="116">
        <f>IF(rapportages!M$5="II",rapportages!M37,"")</f>
      </c>
      <c r="N37" s="116">
        <f>IF(rapportages!N$5="II",rapportages!N37,"")</f>
      </c>
      <c r="O37" s="116">
        <f>IF(rapportages!O$5="II",rapportages!O37,"")</f>
      </c>
      <c r="P37" s="117">
        <f>IF(rapportages!P$5="II",rapportages!P37,"")</f>
      </c>
      <c r="Q37" s="117">
        <f>IF(rapportages!Q$5="II",rapportages!Q37,"")</f>
      </c>
      <c r="R37" s="93"/>
      <c r="S37" s="93">
        <f t="shared" si="5"/>
      </c>
      <c r="T37" s="94"/>
      <c r="U37" s="94"/>
      <c r="V37" s="95"/>
      <c r="W37" s="118">
        <f t="shared" si="0"/>
      </c>
      <c r="X37" s="119">
        <f t="shared" si="1"/>
      </c>
      <c r="Y37" s="119">
        <f t="shared" si="2"/>
      </c>
      <c r="Z37" s="119">
        <f t="shared" si="3"/>
      </c>
      <c r="AA37" s="120">
        <f t="shared" si="4"/>
      </c>
    </row>
    <row r="38" spans="1:27" ht="22.5" customHeight="1">
      <c r="A38" s="68">
        <v>32</v>
      </c>
      <c r="B38" s="69">
        <f>IF('toets 1'!B38&lt;&gt;"",'toets 1'!B38,"")</f>
      </c>
      <c r="C38" s="115">
        <f>IF(rapportages!C$5="II",rapportages!C38,"")</f>
      </c>
      <c r="D38" s="116">
        <f>IF(rapportages!D$5="II",rapportages!D38,"")</f>
      </c>
      <c r="E38" s="116">
        <f>IF(rapportages!E$5="II",rapportages!E38,"")</f>
      </c>
      <c r="F38" s="116">
        <f>IF(rapportages!F$5="II",rapportages!F38,"")</f>
      </c>
      <c r="G38" s="116">
        <f>IF(rapportages!G$5="II",rapportages!G38,"")</f>
      </c>
      <c r="H38" s="116">
        <f>IF(rapportages!H$5="II",rapportages!H38,"")</f>
      </c>
      <c r="I38" s="116">
        <f>IF(rapportages!I$5="II",rapportages!I38,"")</f>
      </c>
      <c r="J38" s="116">
        <f>IF(rapportages!J$5="II",rapportages!J38,"")</f>
      </c>
      <c r="K38" s="116">
        <f>IF(rapportages!K$5="II",rapportages!K38,"")</f>
      </c>
      <c r="L38" s="116">
        <f>IF(rapportages!L$5="II",rapportages!L38,"")</f>
      </c>
      <c r="M38" s="116">
        <f>IF(rapportages!M$5="II",rapportages!M38,"")</f>
      </c>
      <c r="N38" s="116">
        <f>IF(rapportages!N$5="II",rapportages!N38,"")</f>
      </c>
      <c r="O38" s="116">
        <f>IF(rapportages!O$5="II",rapportages!O38,"")</f>
      </c>
      <c r="P38" s="117">
        <f>IF(rapportages!P$5="II",rapportages!P38,"")</f>
      </c>
      <c r="Q38" s="117">
        <f>IF(rapportages!Q$5="II",rapportages!Q38,"")</f>
      </c>
      <c r="R38" s="93"/>
      <c r="S38" s="93">
        <f t="shared" si="5"/>
      </c>
      <c r="T38" s="94"/>
      <c r="U38" s="94"/>
      <c r="V38" s="95"/>
      <c r="W38" s="118">
        <f t="shared" si="0"/>
      </c>
      <c r="X38" s="119">
        <f t="shared" si="1"/>
      </c>
      <c r="Y38" s="119">
        <f t="shared" si="2"/>
      </c>
      <c r="Z38" s="119">
        <f t="shared" si="3"/>
      </c>
      <c r="AA38" s="120">
        <f t="shared" si="4"/>
      </c>
    </row>
    <row r="39" spans="1:27" ht="22.5" customHeight="1">
      <c r="A39" s="68">
        <v>33</v>
      </c>
      <c r="B39" s="69">
        <f>IF('toets 1'!B39&lt;&gt;"",'toets 1'!B39,"")</f>
      </c>
      <c r="C39" s="115">
        <f>IF(rapportages!C$5="II",rapportages!C39,"")</f>
      </c>
      <c r="D39" s="116">
        <f>IF(rapportages!D$5="II",rapportages!D39,"")</f>
      </c>
      <c r="E39" s="116">
        <f>IF(rapportages!E$5="II",rapportages!E39,"")</f>
      </c>
      <c r="F39" s="116">
        <f>IF(rapportages!F$5="II",rapportages!F39,"")</f>
      </c>
      <c r="G39" s="116">
        <f>IF(rapportages!G$5="II",rapportages!G39,"")</f>
      </c>
      <c r="H39" s="116">
        <f>IF(rapportages!H$5="II",rapportages!H39,"")</f>
      </c>
      <c r="I39" s="116">
        <f>IF(rapportages!I$5="II",rapportages!I39,"")</f>
      </c>
      <c r="J39" s="116">
        <f>IF(rapportages!J$5="II",rapportages!J39,"")</f>
      </c>
      <c r="K39" s="116">
        <f>IF(rapportages!K$5="II",rapportages!K39,"")</f>
      </c>
      <c r="L39" s="116">
        <f>IF(rapportages!L$5="II",rapportages!L39,"")</f>
      </c>
      <c r="M39" s="116">
        <f>IF(rapportages!M$5="II",rapportages!M39,"")</f>
      </c>
      <c r="N39" s="116">
        <f>IF(rapportages!N$5="II",rapportages!N39,"")</f>
      </c>
      <c r="O39" s="116">
        <f>IF(rapportages!O$5="II",rapportages!O39,"")</f>
      </c>
      <c r="P39" s="117">
        <f>IF(rapportages!P$5="II",rapportages!P39,"")</f>
      </c>
      <c r="Q39" s="117">
        <f>IF(rapportages!Q$5="II",rapportages!Q39,"")</f>
      </c>
      <c r="R39" s="93"/>
      <c r="S39" s="93">
        <f t="shared" si="5"/>
      </c>
      <c r="T39" s="94"/>
      <c r="U39" s="94"/>
      <c r="V39" s="95"/>
      <c r="W39" s="118">
        <f t="shared" si="0"/>
      </c>
      <c r="X39" s="119">
        <f t="shared" si="1"/>
      </c>
      <c r="Y39" s="119">
        <f t="shared" si="2"/>
      </c>
      <c r="Z39" s="119">
        <f t="shared" si="3"/>
      </c>
      <c r="AA39" s="120">
        <f t="shared" si="4"/>
      </c>
    </row>
    <row r="40" spans="1:27" ht="22.5" customHeight="1">
      <c r="A40" s="68">
        <v>34</v>
      </c>
      <c r="B40" s="69">
        <f>IF('toets 1'!B40&lt;&gt;"",'toets 1'!B40,"")</f>
      </c>
      <c r="C40" s="115">
        <f>IF(rapportages!C$5="II",rapportages!C40,"")</f>
      </c>
      <c r="D40" s="116">
        <f>IF(rapportages!D$5="II",rapportages!D40,"")</f>
      </c>
      <c r="E40" s="116">
        <f>IF(rapportages!E$5="II",rapportages!E40,"")</f>
      </c>
      <c r="F40" s="116">
        <f>IF(rapportages!F$5="II",rapportages!F40,"")</f>
      </c>
      <c r="G40" s="116">
        <f>IF(rapportages!G$5="II",rapportages!G40,"")</f>
      </c>
      <c r="H40" s="116">
        <f>IF(rapportages!H$5="II",rapportages!H40,"")</f>
      </c>
      <c r="I40" s="116">
        <f>IF(rapportages!I$5="II",rapportages!I40,"")</f>
      </c>
      <c r="J40" s="116">
        <f>IF(rapportages!J$5="II",rapportages!J40,"")</f>
      </c>
      <c r="K40" s="116">
        <f>IF(rapportages!K$5="II",rapportages!K40,"")</f>
      </c>
      <c r="L40" s="116">
        <f>IF(rapportages!L$5="II",rapportages!L40,"")</f>
      </c>
      <c r="M40" s="116">
        <f>IF(rapportages!M$5="II",rapportages!M40,"")</f>
      </c>
      <c r="N40" s="116">
        <f>IF(rapportages!N$5="II",rapportages!N40,"")</f>
      </c>
      <c r="O40" s="116">
        <f>IF(rapportages!O$5="II",rapportages!O40,"")</f>
      </c>
      <c r="P40" s="117">
        <f>IF(rapportages!P$5="II",rapportages!P40,"")</f>
      </c>
      <c r="Q40" s="117">
        <f>IF(rapportages!Q$5="II",rapportages!Q40,"")</f>
      </c>
      <c r="R40" s="93"/>
      <c r="S40" s="93">
        <f t="shared" si="5"/>
      </c>
      <c r="T40" s="94"/>
      <c r="U40" s="94"/>
      <c r="V40" s="95"/>
      <c r="W40" s="118">
        <f t="shared" si="0"/>
      </c>
      <c r="X40" s="119">
        <f t="shared" si="1"/>
      </c>
      <c r="Y40" s="119">
        <f t="shared" si="2"/>
      </c>
      <c r="Z40" s="119">
        <f t="shared" si="3"/>
      </c>
      <c r="AA40" s="120">
        <f t="shared" si="4"/>
      </c>
    </row>
    <row r="41" spans="1:27" ht="22.5" customHeight="1" thickBot="1">
      <c r="A41" s="70">
        <v>35</v>
      </c>
      <c r="B41" s="71">
        <f>IF('toets 1'!B41&lt;&gt;"",'toets 1'!B41,"")</f>
      </c>
      <c r="C41" s="121">
        <f>IF(rapportages!C$5="II",rapportages!C41,"")</f>
      </c>
      <c r="D41" s="122">
        <f>IF(rapportages!D$5="II",rapportages!D41,"")</f>
      </c>
      <c r="E41" s="122">
        <f>IF(rapportages!E$5="II",rapportages!E41,"")</f>
      </c>
      <c r="F41" s="122">
        <f>IF(rapportages!F$5="II",rapportages!F41,"")</f>
      </c>
      <c r="G41" s="122">
        <f>IF(rapportages!G$5="II",rapportages!G41,"")</f>
      </c>
      <c r="H41" s="122">
        <f>IF(rapportages!H$5="II",rapportages!H41,"")</f>
      </c>
      <c r="I41" s="122">
        <f>IF(rapportages!I$5="II",rapportages!I41,"")</f>
      </c>
      <c r="J41" s="122">
        <f>IF(rapportages!J$5="II",rapportages!J41,"")</f>
      </c>
      <c r="K41" s="122">
        <f>IF(rapportages!K$5="II",rapportages!K41,"")</f>
      </c>
      <c r="L41" s="122">
        <f>IF(rapportages!L$5="II",rapportages!L41,"")</f>
      </c>
      <c r="M41" s="122">
        <f>IF(rapportages!M$5="II",rapportages!M41,"")</f>
      </c>
      <c r="N41" s="122">
        <f>IF(rapportages!N$5="II",rapportages!N41,"")</f>
      </c>
      <c r="O41" s="122">
        <f>IF(rapportages!O$5="II",rapportages!O41,"")</f>
      </c>
      <c r="P41" s="123">
        <f>IF(rapportages!P$5="II",rapportages!P41,"")</f>
      </c>
      <c r="Q41" s="123">
        <f>IF(rapportages!Q$5="II",rapportages!Q41,"")</f>
      </c>
      <c r="R41" s="96"/>
      <c r="S41" s="96">
        <f t="shared" si="5"/>
      </c>
      <c r="T41" s="97"/>
      <c r="U41" s="97"/>
      <c r="V41" s="98"/>
      <c r="W41" s="124">
        <f t="shared" si="0"/>
      </c>
      <c r="X41" s="125">
        <f t="shared" si="1"/>
      </c>
      <c r="Y41" s="125">
        <f t="shared" si="2"/>
      </c>
      <c r="Z41" s="125">
        <f t="shared" si="3"/>
      </c>
      <c r="AA41" s="126">
        <f t="shared" si="4"/>
      </c>
    </row>
    <row r="42" spans="1:27" ht="22.5" customHeight="1" thickBot="1">
      <c r="A42" s="63"/>
      <c r="B42" s="65" t="s">
        <v>3</v>
      </c>
      <c r="C42" s="127"/>
      <c r="D42" s="128"/>
      <c r="E42" s="128"/>
      <c r="F42" s="128"/>
      <c r="G42" s="128"/>
      <c r="H42" s="128"/>
      <c r="I42" s="128"/>
      <c r="J42" s="128"/>
      <c r="K42" s="128"/>
      <c r="L42" s="129"/>
      <c r="M42" s="128"/>
      <c r="N42" s="128"/>
      <c r="O42" s="129"/>
      <c r="P42" s="130"/>
      <c r="Q42" s="130"/>
      <c r="R42" s="99"/>
      <c r="S42" s="100"/>
      <c r="T42" s="100"/>
      <c r="U42" s="100"/>
      <c r="V42" s="101"/>
      <c r="W42" s="131" t="e">
        <f>AVERAGE(W7:W41)</f>
        <v>#DIV/0!</v>
      </c>
      <c r="X42" s="132" t="e">
        <f>AVERAGE(X7:X41)</f>
        <v>#DIV/0!</v>
      </c>
      <c r="Y42" s="132" t="e">
        <f>AVERAGE(Y7:Y41)</f>
        <v>#DIV/0!</v>
      </c>
      <c r="Z42" s="132" t="e">
        <f>AVERAGE(Z7:Z41)</f>
        <v>#DIV/0!</v>
      </c>
      <c r="AA42" s="133" t="e">
        <f>AVERAGE(AA7:AA41)</f>
        <v>#DIV/0!</v>
      </c>
    </row>
    <row r="43" spans="1:27" ht="22.5" customHeight="1">
      <c r="A43" s="10">
        <f>COUNTBLANK(C$7:C$41)</f>
        <v>35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11"/>
      <c r="M43" s="2"/>
      <c r="N43" s="2"/>
      <c r="O43" s="11"/>
      <c r="P43" s="2"/>
      <c r="Q43" s="2"/>
      <c r="R43" s="64"/>
      <c r="S43" s="64"/>
      <c r="T43" s="64"/>
      <c r="U43" s="64"/>
      <c r="V43" s="64"/>
      <c r="W43" s="66"/>
      <c r="X43" s="66"/>
      <c r="Y43" s="66"/>
      <c r="Z43" s="66"/>
      <c r="AA43" s="66"/>
    </row>
    <row r="44" spans="1:27" ht="22.5" customHeight="1">
      <c r="A44" s="7"/>
      <c r="B44" s="1"/>
      <c r="C44" s="6"/>
      <c r="D44" s="1"/>
      <c r="E44" s="1"/>
      <c r="F44" s="1"/>
      <c r="G44" s="1"/>
      <c r="H44" s="1"/>
      <c r="I44" s="1"/>
      <c r="J44" s="1"/>
      <c r="K44" s="1"/>
      <c r="L44" s="9"/>
      <c r="M44" s="1"/>
      <c r="N44" s="1"/>
      <c r="O44" s="9"/>
      <c r="P44" s="1"/>
      <c r="Q44" s="1"/>
      <c r="R44" s="64"/>
      <c r="S44" s="64"/>
      <c r="T44" s="64"/>
      <c r="U44" s="64"/>
      <c r="V44" s="64"/>
      <c r="W44" s="66"/>
      <c r="X44" s="66"/>
      <c r="Y44" s="66"/>
      <c r="Z44" s="66"/>
      <c r="AA44" s="66"/>
    </row>
    <row r="45" spans="1:27" ht="22.5" customHeight="1">
      <c r="A45" s="7"/>
      <c r="B45" s="1"/>
      <c r="C45" s="6"/>
      <c r="D45" s="1"/>
      <c r="E45" s="1"/>
      <c r="F45" s="1"/>
      <c r="G45" s="1"/>
      <c r="H45" s="1"/>
      <c r="I45" s="1"/>
      <c r="J45" s="1"/>
      <c r="K45" s="1"/>
      <c r="L45" s="9"/>
      <c r="M45" s="1"/>
      <c r="N45" s="1"/>
      <c r="O45" s="9"/>
      <c r="P45" s="1"/>
      <c r="Q45" s="1"/>
      <c r="R45" s="64"/>
      <c r="S45" s="64"/>
      <c r="T45" s="64"/>
      <c r="U45" s="64"/>
      <c r="V45" s="64"/>
      <c r="W45" s="66"/>
      <c r="X45" s="66"/>
      <c r="Y45" s="66"/>
      <c r="Z45" s="66"/>
      <c r="AA45" s="66"/>
    </row>
    <row r="46" spans="23:27" ht="21.75" customHeight="1">
      <c r="W46" s="66"/>
      <c r="X46" s="66"/>
      <c r="Y46" s="66"/>
      <c r="Z46" s="66"/>
      <c r="AA46" s="66"/>
    </row>
    <row r="47" spans="23:27" ht="11.25">
      <c r="W47" s="66"/>
      <c r="X47" s="66"/>
      <c r="Y47" s="66"/>
      <c r="Z47" s="66"/>
      <c r="AA47" s="66"/>
    </row>
    <row r="48" spans="23:27" ht="11.25">
      <c r="W48" s="66"/>
      <c r="X48" s="66"/>
      <c r="Y48" s="66"/>
      <c r="Z48" s="66"/>
      <c r="AA48" s="66"/>
    </row>
    <row r="49" spans="23:27" ht="11.25">
      <c r="W49" s="66"/>
      <c r="X49" s="66"/>
      <c r="Y49" s="66"/>
      <c r="Z49" s="66"/>
      <c r="AA49" s="66"/>
    </row>
    <row r="50" spans="23:27" ht="11.25">
      <c r="W50" s="66"/>
      <c r="X50" s="66"/>
      <c r="Y50" s="66"/>
      <c r="Z50" s="66"/>
      <c r="AA50" s="66"/>
    </row>
    <row r="51" spans="23:27" ht="11.25">
      <c r="W51" s="66"/>
      <c r="X51" s="66"/>
      <c r="Y51" s="66"/>
      <c r="Z51" s="66"/>
      <c r="AA51" s="66"/>
    </row>
    <row r="52" spans="23:27" ht="11.25">
      <c r="W52" s="66"/>
      <c r="X52" s="66"/>
      <c r="Y52" s="66"/>
      <c r="Z52" s="66"/>
      <c r="AA52" s="66"/>
    </row>
    <row r="53" spans="23:27" ht="11.25">
      <c r="W53" s="66"/>
      <c r="X53" s="66"/>
      <c r="Y53" s="66"/>
      <c r="Z53" s="66"/>
      <c r="AA53" s="66"/>
    </row>
    <row r="54" spans="23:27" ht="11.25">
      <c r="W54" s="66"/>
      <c r="X54" s="66"/>
      <c r="Y54" s="66"/>
      <c r="Z54" s="66"/>
      <c r="AA54" s="66"/>
    </row>
    <row r="55" spans="23:27" ht="11.25">
      <c r="W55" s="66"/>
      <c r="X55" s="66"/>
      <c r="Y55" s="66"/>
      <c r="Z55" s="66"/>
      <c r="AA55" s="66"/>
    </row>
    <row r="56" spans="23:27" ht="11.25">
      <c r="W56" s="66"/>
      <c r="X56" s="66"/>
      <c r="Y56" s="66"/>
      <c r="Z56" s="66"/>
      <c r="AA56" s="66"/>
    </row>
    <row r="57" spans="23:27" ht="11.25">
      <c r="W57" s="66"/>
      <c r="X57" s="66"/>
      <c r="Y57" s="66"/>
      <c r="Z57" s="66"/>
      <c r="AA57" s="66"/>
    </row>
    <row r="58" spans="23:27" ht="11.25">
      <c r="W58" s="66"/>
      <c r="X58" s="66"/>
      <c r="Y58" s="66"/>
      <c r="Z58" s="66"/>
      <c r="AA58" s="66"/>
    </row>
    <row r="59" spans="23:27" ht="11.25">
      <c r="W59" s="66"/>
      <c r="X59" s="66"/>
      <c r="Y59" s="66"/>
      <c r="Z59" s="66"/>
      <c r="AA59" s="66"/>
    </row>
    <row r="60" spans="23:27" ht="11.25">
      <c r="W60" s="66"/>
      <c r="X60" s="66"/>
      <c r="Y60" s="66"/>
      <c r="Z60" s="66"/>
      <c r="AA60" s="66"/>
    </row>
    <row r="61" spans="23:27" ht="11.25">
      <c r="W61" s="66"/>
      <c r="X61" s="66"/>
      <c r="Y61" s="66"/>
      <c r="Z61" s="66"/>
      <c r="AA61" s="66"/>
    </row>
    <row r="62" spans="23:27" ht="11.25">
      <c r="W62" s="66"/>
      <c r="X62" s="66"/>
      <c r="Y62" s="66"/>
      <c r="Z62" s="66"/>
      <c r="AA62" s="66"/>
    </row>
    <row r="63" spans="23:27" ht="11.25">
      <c r="W63" s="66"/>
      <c r="X63" s="66"/>
      <c r="Y63" s="66"/>
      <c r="Z63" s="66"/>
      <c r="AA63" s="66"/>
    </row>
    <row r="64" spans="23:27" ht="11.25">
      <c r="W64" s="66"/>
      <c r="X64" s="66"/>
      <c r="Y64" s="66"/>
      <c r="Z64" s="66"/>
      <c r="AA64" s="66"/>
    </row>
    <row r="65" spans="23:27" ht="11.25">
      <c r="W65" s="66"/>
      <c r="X65" s="66"/>
      <c r="Y65" s="66"/>
      <c r="Z65" s="66"/>
      <c r="AA65" s="66"/>
    </row>
    <row r="66" spans="23:27" ht="11.25">
      <c r="W66" s="66"/>
      <c r="X66" s="66"/>
      <c r="Y66" s="66"/>
      <c r="Z66" s="66"/>
      <c r="AA66" s="66"/>
    </row>
    <row r="67" spans="23:27" ht="11.25">
      <c r="W67" s="66"/>
      <c r="X67" s="66"/>
      <c r="Y67" s="66"/>
      <c r="Z67" s="66"/>
      <c r="AA67" s="66"/>
    </row>
    <row r="68" spans="23:27" ht="11.25">
      <c r="W68" s="66"/>
      <c r="X68" s="66"/>
      <c r="Y68" s="66"/>
      <c r="Z68" s="66"/>
      <c r="AA68" s="66"/>
    </row>
    <row r="69" spans="23:27" ht="11.25">
      <c r="W69" s="66"/>
      <c r="X69" s="66"/>
      <c r="Y69" s="66"/>
      <c r="Z69" s="66"/>
      <c r="AA69" s="66"/>
    </row>
    <row r="70" spans="23:27" ht="11.25">
      <c r="W70" s="66"/>
      <c r="X70" s="66"/>
      <c r="Y70" s="66"/>
      <c r="Z70" s="66"/>
      <c r="AA70" s="66"/>
    </row>
    <row r="71" spans="23:27" ht="11.25">
      <c r="W71" s="66"/>
      <c r="X71" s="66"/>
      <c r="Y71" s="66"/>
      <c r="Z71" s="66"/>
      <c r="AA71" s="66"/>
    </row>
    <row r="72" spans="23:27" ht="11.25">
      <c r="W72" s="66"/>
      <c r="X72" s="66"/>
      <c r="Y72" s="66"/>
      <c r="Z72" s="66"/>
      <c r="AA72" s="66"/>
    </row>
    <row r="73" spans="23:27" ht="11.25">
      <c r="W73" s="66"/>
      <c r="X73" s="66"/>
      <c r="Y73" s="66"/>
      <c r="Z73" s="66"/>
      <c r="AA73" s="66"/>
    </row>
    <row r="74" spans="23:27" ht="11.25">
      <c r="W74" s="66"/>
      <c r="X74" s="66"/>
      <c r="Y74" s="66"/>
      <c r="Z74" s="66"/>
      <c r="AA74" s="66"/>
    </row>
    <row r="75" spans="23:27" ht="11.25">
      <c r="W75" s="66"/>
      <c r="X75" s="66"/>
      <c r="Y75" s="66"/>
      <c r="Z75" s="66"/>
      <c r="AA75" s="66"/>
    </row>
  </sheetData>
  <mergeCells count="18">
    <mergeCell ref="U2:U3"/>
    <mergeCell ref="V2:V3"/>
    <mergeCell ref="R4:V4"/>
    <mergeCell ref="R1:V1"/>
    <mergeCell ref="R2:R3"/>
    <mergeCell ref="S2:S3"/>
    <mergeCell ref="T2:T3"/>
    <mergeCell ref="A5:B5"/>
    <mergeCell ref="A6:B6"/>
    <mergeCell ref="A1:B1"/>
    <mergeCell ref="C1:G1"/>
    <mergeCell ref="A4:B4"/>
    <mergeCell ref="W1:AA1"/>
    <mergeCell ref="W2:W4"/>
    <mergeCell ref="X2:X4"/>
    <mergeCell ref="Y2:Y4"/>
    <mergeCell ref="Z2:Z4"/>
    <mergeCell ref="AA2:AA4"/>
  </mergeCells>
  <conditionalFormatting sqref="W42:AA42">
    <cfRule type="expression" priority="1" dxfId="7" stopIfTrue="1">
      <formula>SUM(W7:W41)=0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6" r:id="rId3"/>
  <headerFooter alignWithMargins="0">
    <oddFooter>&amp;L&amp;8© 2008 - Malmberg, Den Bosch&amp;R&amp;8AdT /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5">
    <pageSetUpPr fitToPage="1"/>
  </sheetPr>
  <dimension ref="A1:FF95"/>
  <sheetViews>
    <sheetView showGridLines="0" zoomScaleSheetLayoutView="50" workbookViewId="0" topLeftCell="A1">
      <selection activeCell="A13" sqref="A13:B13"/>
    </sheetView>
  </sheetViews>
  <sheetFormatPr defaultColWidth="9.00390625" defaultRowHeight="11.25"/>
  <cols>
    <col min="1" max="1" width="3.625" style="205" customWidth="1"/>
    <col min="2" max="2" width="25.625" style="160" customWidth="1"/>
    <col min="3" max="3" width="5.625" style="206" customWidth="1"/>
    <col min="4" max="8" width="5.625" style="160" customWidth="1"/>
    <col min="9" max="9" width="10.625" style="207" customWidth="1"/>
    <col min="10" max="10" width="4.625" style="160" customWidth="1"/>
    <col min="11" max="15" width="4.625" style="209" customWidth="1"/>
    <col min="16" max="16" width="9.00390625" style="158" customWidth="1"/>
    <col min="17" max="162" width="9.00390625" style="159" customWidth="1"/>
    <col min="163" max="16384" width="9.00390625" style="160" customWidth="1"/>
  </cols>
  <sheetData>
    <row r="1" spans="1:162" s="142" customFormat="1" ht="19.5" customHeight="1" thickBot="1">
      <c r="A1" s="373" t="s">
        <v>110</v>
      </c>
      <c r="B1" s="374"/>
      <c r="C1" s="374" t="s">
        <v>15</v>
      </c>
      <c r="D1" s="375"/>
      <c r="E1" s="376" t="s">
        <v>0</v>
      </c>
      <c r="F1" s="377"/>
      <c r="G1" s="378" t="s">
        <v>1</v>
      </c>
      <c r="H1" s="378"/>
      <c r="I1" s="378"/>
      <c r="J1" s="139"/>
      <c r="K1" s="367" t="s">
        <v>103</v>
      </c>
      <c r="L1" s="368"/>
      <c r="M1" s="368"/>
      <c r="N1" s="368"/>
      <c r="O1" s="369"/>
      <c r="P1" s="140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/>
      <c r="ER1" s="141"/>
      <c r="ES1" s="141"/>
      <c r="ET1" s="141"/>
      <c r="EU1" s="141"/>
      <c r="EV1" s="141"/>
      <c r="EW1" s="141"/>
      <c r="EX1" s="141"/>
      <c r="EY1" s="141"/>
      <c r="EZ1" s="141"/>
      <c r="FA1" s="141"/>
      <c r="FB1" s="141"/>
      <c r="FC1" s="141"/>
      <c r="FD1" s="141"/>
      <c r="FE1" s="141"/>
      <c r="FF1" s="141"/>
    </row>
    <row r="2" spans="1:162" s="142" customFormat="1" ht="24.75" customHeight="1" thickBot="1">
      <c r="A2" s="143"/>
      <c r="B2" s="144"/>
      <c r="C2" s="145"/>
      <c r="D2" s="365" t="s">
        <v>102</v>
      </c>
      <c r="E2" s="366"/>
      <c r="F2" s="366"/>
      <c r="G2" s="366"/>
      <c r="H2" s="366"/>
      <c r="I2" s="146"/>
      <c r="J2" s="147"/>
      <c r="K2" s="370"/>
      <c r="L2" s="371"/>
      <c r="M2" s="371"/>
      <c r="N2" s="371"/>
      <c r="O2" s="372"/>
      <c r="P2" s="140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</row>
    <row r="3" spans="1:16" s="141" customFormat="1" ht="15" customHeight="1" thickBot="1">
      <c r="A3" s="381" t="s">
        <v>101</v>
      </c>
      <c r="B3" s="382"/>
      <c r="C3" s="382"/>
      <c r="D3" s="386">
        <f>COUNTA(D6:H6)</f>
        <v>4</v>
      </c>
      <c r="E3" s="387"/>
      <c r="F3" s="387"/>
      <c r="G3" s="387"/>
      <c r="H3" s="387"/>
      <c r="I3" s="148"/>
      <c r="J3" s="149"/>
      <c r="K3" s="383" t="s">
        <v>20</v>
      </c>
      <c r="L3" s="384"/>
      <c r="M3" s="384"/>
      <c r="N3" s="384"/>
      <c r="O3" s="385"/>
      <c r="P3" s="140"/>
    </row>
    <row r="4" spans="1:162" s="142" customFormat="1" ht="15" customHeight="1" thickBot="1">
      <c r="A4" s="381" t="s">
        <v>8</v>
      </c>
      <c r="B4" s="382"/>
      <c r="C4" s="382"/>
      <c r="D4" s="150">
        <v>10</v>
      </c>
      <c r="E4" s="150">
        <v>5</v>
      </c>
      <c r="F4" s="150">
        <v>8</v>
      </c>
      <c r="G4" s="150">
        <v>15</v>
      </c>
      <c r="H4" s="151"/>
      <c r="I4" s="148"/>
      <c r="J4" s="152"/>
      <c r="K4" s="153">
        <f>D4</f>
        <v>10</v>
      </c>
      <c r="L4" s="154">
        <f>E4</f>
        <v>5</v>
      </c>
      <c r="M4" s="154">
        <f>F4</f>
        <v>8</v>
      </c>
      <c r="N4" s="154">
        <f>G4</f>
        <v>15</v>
      </c>
      <c r="O4" s="155"/>
      <c r="P4" s="140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</row>
    <row r="5" spans="1:15" ht="15" customHeight="1" thickBot="1">
      <c r="A5" s="379" t="s">
        <v>7</v>
      </c>
      <c r="B5" s="380"/>
      <c r="C5" s="380"/>
      <c r="D5" s="156">
        <v>0</v>
      </c>
      <c r="E5" s="156">
        <v>0</v>
      </c>
      <c r="F5" s="156">
        <v>0</v>
      </c>
      <c r="G5" s="156">
        <v>0</v>
      </c>
      <c r="H5" s="157"/>
      <c r="I5" s="148"/>
      <c r="J5" s="149"/>
      <c r="K5" s="388"/>
      <c r="L5" s="389"/>
      <c r="M5" s="389"/>
      <c r="N5" s="389"/>
      <c r="O5" s="390"/>
    </row>
    <row r="6" spans="1:15" ht="22.5" customHeight="1" thickBot="1" thickTop="1">
      <c r="A6" s="161"/>
      <c r="B6" s="162" t="s">
        <v>6</v>
      </c>
      <c r="C6" s="163" t="s">
        <v>4</v>
      </c>
      <c r="D6" s="164" t="s">
        <v>31</v>
      </c>
      <c r="E6" s="164" t="s">
        <v>32</v>
      </c>
      <c r="F6" s="164" t="s">
        <v>33</v>
      </c>
      <c r="G6" s="164" t="s">
        <v>34</v>
      </c>
      <c r="H6" s="165"/>
      <c r="I6" s="166" t="s">
        <v>9</v>
      </c>
      <c r="J6" s="167" t="s">
        <v>2</v>
      </c>
      <c r="K6" s="168">
        <v>1</v>
      </c>
      <c r="L6" s="169">
        <v>2</v>
      </c>
      <c r="M6" s="169">
        <v>3</v>
      </c>
      <c r="N6" s="169">
        <v>4</v>
      </c>
      <c r="O6" s="170"/>
    </row>
    <row r="7" spans="1:15" ht="22.5" customHeight="1" thickTop="1">
      <c r="A7" s="171">
        <v>1</v>
      </c>
      <c r="B7" s="219">
        <f>IF('toets 1'!B7&lt;&gt;"",'toets 1'!B7,"")</f>
      </c>
      <c r="C7" s="172">
        <f aca="true" t="shared" si="0" ref="C7:C40">IF(COUNTBLANK(D7:H7)=5,"",SUM(D7:H7))</f>
      </c>
      <c r="D7" s="213"/>
      <c r="E7" s="353"/>
      <c r="F7" s="353"/>
      <c r="G7" s="353"/>
      <c r="H7" s="356"/>
      <c r="I7" s="173" t="str">
        <f aca="true" t="shared" si="1" ref="I7:I41">CONCATENATE(IF(D7&gt;$D$5,"R3  ","V3  "),IF(E7&gt;E$5,"R4  ","V4  "),IF(F7&gt;F$5,"R7  ","V7  "),IF(G7&gt;G$5,"R9  ","V9  "))</f>
        <v>V3  V4  V7  V9  </v>
      </c>
      <c r="J7" s="174">
        <f aca="true" t="shared" si="2" ref="J7:J41">IF(C7="","",AVERAGE(K7:N7))</f>
      </c>
      <c r="K7" s="175">
        <f>IF($C7="","",VLOOKUP(D7,TIEN,2,TRUE))</f>
      </c>
      <c r="L7" s="176">
        <f>IF($C7="","",VLOOKUP(E7,VIJF,2,TRUE))</f>
      </c>
      <c r="M7" s="176">
        <f>IF($C7="","",VLOOKUP(F7,ACHT,2,TRUE))</f>
      </c>
      <c r="N7" s="176">
        <f>IF($C7="","",VLOOKUP(G7,VIJFTIEN,2,TRUE))</f>
      </c>
      <c r="O7" s="177"/>
    </row>
    <row r="8" spans="1:15" ht="22.5" customHeight="1">
      <c r="A8" s="178">
        <v>2</v>
      </c>
      <c r="B8" s="220">
        <f>IF('toets 1'!B8&lt;&gt;"",'toets 1'!B8,"")</f>
      </c>
      <c r="C8" s="179">
        <f t="shared" si="0"/>
      </c>
      <c r="D8" s="215"/>
      <c r="E8" s="354"/>
      <c r="F8" s="354"/>
      <c r="G8" s="354"/>
      <c r="H8" s="357"/>
      <c r="I8" s="180" t="str">
        <f t="shared" si="1"/>
        <v>V3  V4  V7  V9  </v>
      </c>
      <c r="J8" s="174">
        <f t="shared" si="2"/>
      </c>
      <c r="K8" s="175">
        <f aca="true" t="shared" si="3" ref="K8:K41">IF($C8="","",VLOOKUP(D8,TIEN,2,TRUE))</f>
      </c>
      <c r="L8" s="176">
        <f aca="true" t="shared" si="4" ref="L8:L41">IF($C8="","",VLOOKUP(E8,VIJF,2,TRUE))</f>
      </c>
      <c r="M8" s="176">
        <f aca="true" t="shared" si="5" ref="M8:M41">IF($C8="","",VLOOKUP(F8,ACHT,2,TRUE))</f>
      </c>
      <c r="N8" s="176">
        <f aca="true" t="shared" si="6" ref="N8:N41">IF($C8="","",VLOOKUP(G8,VIJFTIEN,2,TRUE))</f>
      </c>
      <c r="O8" s="177"/>
    </row>
    <row r="9" spans="1:15" ht="22.5" customHeight="1">
      <c r="A9" s="178">
        <v>3</v>
      </c>
      <c r="B9" s="220">
        <f>IF('toets 1'!B9&lt;&gt;"",'toets 1'!B9,"")</f>
      </c>
      <c r="C9" s="179">
        <f t="shared" si="0"/>
      </c>
      <c r="D9" s="215"/>
      <c r="E9" s="354"/>
      <c r="F9" s="354"/>
      <c r="G9" s="354"/>
      <c r="H9" s="357"/>
      <c r="I9" s="180" t="str">
        <f t="shared" si="1"/>
        <v>V3  V4  V7  V9  </v>
      </c>
      <c r="J9" s="174">
        <f t="shared" si="2"/>
      </c>
      <c r="K9" s="175">
        <f t="shared" si="3"/>
      </c>
      <c r="L9" s="176">
        <f t="shared" si="4"/>
      </c>
      <c r="M9" s="176">
        <f t="shared" si="5"/>
      </c>
      <c r="N9" s="176">
        <f t="shared" si="6"/>
      </c>
      <c r="O9" s="177"/>
    </row>
    <row r="10" spans="1:15" ht="22.5" customHeight="1">
      <c r="A10" s="178">
        <v>4</v>
      </c>
      <c r="B10" s="220">
        <f>IF('toets 1'!B10&lt;&gt;"",'toets 1'!B10,"")</f>
      </c>
      <c r="C10" s="179">
        <f t="shared" si="0"/>
      </c>
      <c r="D10" s="215"/>
      <c r="E10" s="354"/>
      <c r="F10" s="354"/>
      <c r="G10" s="354"/>
      <c r="H10" s="357"/>
      <c r="I10" s="180" t="str">
        <f t="shared" si="1"/>
        <v>V3  V4  V7  V9  </v>
      </c>
      <c r="J10" s="174">
        <f t="shared" si="2"/>
      </c>
      <c r="K10" s="175">
        <f t="shared" si="3"/>
      </c>
      <c r="L10" s="176">
        <f t="shared" si="4"/>
      </c>
      <c r="M10" s="176">
        <f t="shared" si="5"/>
      </c>
      <c r="N10" s="176">
        <f t="shared" si="6"/>
      </c>
      <c r="O10" s="177"/>
    </row>
    <row r="11" spans="1:15" ht="22.5" customHeight="1">
      <c r="A11" s="178">
        <v>5</v>
      </c>
      <c r="B11" s="220">
        <f>IF('toets 1'!B11&lt;&gt;"",'toets 1'!B11,"")</f>
      </c>
      <c r="C11" s="179">
        <f t="shared" si="0"/>
      </c>
      <c r="D11" s="215"/>
      <c r="E11" s="354"/>
      <c r="F11" s="354"/>
      <c r="G11" s="354"/>
      <c r="H11" s="357"/>
      <c r="I11" s="180" t="str">
        <f t="shared" si="1"/>
        <v>V3  V4  V7  V9  </v>
      </c>
      <c r="J11" s="174">
        <f t="shared" si="2"/>
      </c>
      <c r="K11" s="175">
        <f t="shared" si="3"/>
      </c>
      <c r="L11" s="176">
        <f t="shared" si="4"/>
      </c>
      <c r="M11" s="176">
        <f t="shared" si="5"/>
      </c>
      <c r="N11" s="176">
        <f t="shared" si="6"/>
      </c>
      <c r="O11" s="177"/>
    </row>
    <row r="12" spans="1:162" s="181" customFormat="1" ht="22.5" customHeight="1">
      <c r="A12" s="178">
        <v>6</v>
      </c>
      <c r="B12" s="220">
        <f>IF('toets 1'!B12&lt;&gt;"",'toets 1'!B12,"")</f>
      </c>
      <c r="C12" s="179">
        <f t="shared" si="0"/>
      </c>
      <c r="D12" s="215"/>
      <c r="E12" s="354"/>
      <c r="F12" s="354"/>
      <c r="G12" s="354"/>
      <c r="H12" s="357"/>
      <c r="I12" s="180" t="str">
        <f t="shared" si="1"/>
        <v>V3  V4  V7  V9  </v>
      </c>
      <c r="J12" s="174">
        <f t="shared" si="2"/>
      </c>
      <c r="K12" s="175">
        <f t="shared" si="3"/>
      </c>
      <c r="L12" s="176">
        <f t="shared" si="4"/>
      </c>
      <c r="M12" s="176">
        <f t="shared" si="5"/>
      </c>
      <c r="N12" s="176">
        <f t="shared" si="6"/>
      </c>
      <c r="O12" s="177"/>
      <c r="P12" s="158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59"/>
      <c r="DS12" s="159"/>
      <c r="DT12" s="159"/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59"/>
      <c r="EF12" s="159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159"/>
      <c r="ES12" s="159"/>
      <c r="ET12" s="159"/>
      <c r="EU12" s="159"/>
      <c r="EV12" s="159"/>
      <c r="EW12" s="159"/>
      <c r="EX12" s="159"/>
      <c r="EY12" s="159"/>
      <c r="EZ12" s="159"/>
      <c r="FA12" s="159"/>
      <c r="FB12" s="159"/>
      <c r="FC12" s="159"/>
      <c r="FD12" s="159"/>
      <c r="FE12" s="159"/>
      <c r="FF12" s="159"/>
    </row>
    <row r="13" spans="1:15" ht="22.5" customHeight="1">
      <c r="A13" s="178">
        <v>7</v>
      </c>
      <c r="B13" s="220">
        <f>IF('toets 1'!B13&lt;&gt;"",'toets 1'!B13,"")</f>
      </c>
      <c r="C13" s="179">
        <f t="shared" si="0"/>
      </c>
      <c r="D13" s="215"/>
      <c r="E13" s="354"/>
      <c r="F13" s="354"/>
      <c r="G13" s="354"/>
      <c r="H13" s="357"/>
      <c r="I13" s="180" t="str">
        <f t="shared" si="1"/>
        <v>V3  V4  V7  V9  </v>
      </c>
      <c r="J13" s="174">
        <f t="shared" si="2"/>
      </c>
      <c r="K13" s="175">
        <f t="shared" si="3"/>
      </c>
      <c r="L13" s="176">
        <f t="shared" si="4"/>
      </c>
      <c r="M13" s="176">
        <f t="shared" si="5"/>
      </c>
      <c r="N13" s="176">
        <f t="shared" si="6"/>
      </c>
      <c r="O13" s="177"/>
    </row>
    <row r="14" spans="1:15" ht="22.5" customHeight="1">
      <c r="A14" s="178">
        <v>8</v>
      </c>
      <c r="B14" s="220">
        <f>IF('toets 1'!B14&lt;&gt;"",'toets 1'!B14,"")</f>
      </c>
      <c r="C14" s="179">
        <f t="shared" si="0"/>
      </c>
      <c r="D14" s="215"/>
      <c r="E14" s="354"/>
      <c r="F14" s="354"/>
      <c r="G14" s="354"/>
      <c r="H14" s="357"/>
      <c r="I14" s="180" t="str">
        <f t="shared" si="1"/>
        <v>V3  V4  V7  V9  </v>
      </c>
      <c r="J14" s="174">
        <f t="shared" si="2"/>
      </c>
      <c r="K14" s="175">
        <f t="shared" si="3"/>
      </c>
      <c r="L14" s="176">
        <f t="shared" si="4"/>
      </c>
      <c r="M14" s="176">
        <f t="shared" si="5"/>
      </c>
      <c r="N14" s="176">
        <f t="shared" si="6"/>
      </c>
      <c r="O14" s="177"/>
    </row>
    <row r="15" spans="1:15" ht="22.5" customHeight="1">
      <c r="A15" s="178">
        <v>9</v>
      </c>
      <c r="B15" s="220">
        <f>IF('toets 1'!B15&lt;&gt;"",'toets 1'!B15,"")</f>
      </c>
      <c r="C15" s="179">
        <f t="shared" si="0"/>
      </c>
      <c r="D15" s="215"/>
      <c r="E15" s="354"/>
      <c r="F15" s="354"/>
      <c r="G15" s="354"/>
      <c r="H15" s="357"/>
      <c r="I15" s="180" t="str">
        <f t="shared" si="1"/>
        <v>V3  V4  V7  V9  </v>
      </c>
      <c r="J15" s="174">
        <f t="shared" si="2"/>
      </c>
      <c r="K15" s="175">
        <f t="shared" si="3"/>
      </c>
      <c r="L15" s="176">
        <f t="shared" si="4"/>
      </c>
      <c r="M15" s="176">
        <f t="shared" si="5"/>
      </c>
      <c r="N15" s="176">
        <f t="shared" si="6"/>
      </c>
      <c r="O15" s="177"/>
    </row>
    <row r="16" spans="1:15" ht="22.5" customHeight="1">
      <c r="A16" s="178">
        <v>10</v>
      </c>
      <c r="B16" s="220">
        <f>IF('toets 1'!B16&lt;&gt;"",'toets 1'!B16,"")</f>
      </c>
      <c r="C16" s="179">
        <f t="shared" si="0"/>
      </c>
      <c r="D16" s="215"/>
      <c r="E16" s="354"/>
      <c r="F16" s="354"/>
      <c r="G16" s="354"/>
      <c r="H16" s="357"/>
      <c r="I16" s="180" t="str">
        <f t="shared" si="1"/>
        <v>V3  V4  V7  V9  </v>
      </c>
      <c r="J16" s="174">
        <f t="shared" si="2"/>
      </c>
      <c r="K16" s="175">
        <f t="shared" si="3"/>
      </c>
      <c r="L16" s="176">
        <f t="shared" si="4"/>
      </c>
      <c r="M16" s="176">
        <f t="shared" si="5"/>
      </c>
      <c r="N16" s="176">
        <f t="shared" si="6"/>
      </c>
      <c r="O16" s="177"/>
    </row>
    <row r="17" spans="1:162" s="181" customFormat="1" ht="22.5" customHeight="1">
      <c r="A17" s="178">
        <v>11</v>
      </c>
      <c r="B17" s="220">
        <f>IF('toets 1'!B17&lt;&gt;"",'toets 1'!B17,"")</f>
      </c>
      <c r="C17" s="179">
        <f t="shared" si="0"/>
      </c>
      <c r="D17" s="215"/>
      <c r="E17" s="354"/>
      <c r="F17" s="354"/>
      <c r="G17" s="354"/>
      <c r="H17" s="357"/>
      <c r="I17" s="180" t="str">
        <f t="shared" si="1"/>
        <v>V3  V4  V7  V9  </v>
      </c>
      <c r="J17" s="174">
        <f t="shared" si="2"/>
      </c>
      <c r="K17" s="175">
        <f t="shared" si="3"/>
      </c>
      <c r="L17" s="176">
        <f t="shared" si="4"/>
      </c>
      <c r="M17" s="176">
        <f t="shared" si="5"/>
      </c>
      <c r="N17" s="176">
        <f t="shared" si="6"/>
      </c>
      <c r="O17" s="177"/>
      <c r="P17" s="158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59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59"/>
      <c r="DN17" s="159"/>
      <c r="DO17" s="159"/>
      <c r="DP17" s="159"/>
      <c r="DQ17" s="159"/>
      <c r="DR17" s="159"/>
      <c r="DS17" s="159"/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59"/>
      <c r="EF17" s="159"/>
      <c r="EG17" s="159"/>
      <c r="EH17" s="159"/>
      <c r="EI17" s="159"/>
      <c r="EJ17" s="159"/>
      <c r="EK17" s="159"/>
      <c r="EL17" s="159"/>
      <c r="EM17" s="159"/>
      <c r="EN17" s="159"/>
      <c r="EO17" s="159"/>
      <c r="EP17" s="159"/>
      <c r="EQ17" s="159"/>
      <c r="ER17" s="159"/>
      <c r="ES17" s="159"/>
      <c r="ET17" s="159"/>
      <c r="EU17" s="159"/>
      <c r="EV17" s="159"/>
      <c r="EW17" s="159"/>
      <c r="EX17" s="159"/>
      <c r="EY17" s="159"/>
      <c r="EZ17" s="159"/>
      <c r="FA17" s="159"/>
      <c r="FB17" s="159"/>
      <c r="FC17" s="159"/>
      <c r="FD17" s="159"/>
      <c r="FE17" s="159"/>
      <c r="FF17" s="159"/>
    </row>
    <row r="18" spans="1:15" ht="22.5" customHeight="1">
      <c r="A18" s="178">
        <v>12</v>
      </c>
      <c r="B18" s="220">
        <f>IF('toets 1'!B18&lt;&gt;"",'toets 1'!B18,"")</f>
      </c>
      <c r="C18" s="179">
        <f t="shared" si="0"/>
      </c>
      <c r="D18" s="215"/>
      <c r="E18" s="354"/>
      <c r="F18" s="354"/>
      <c r="G18" s="354"/>
      <c r="H18" s="357"/>
      <c r="I18" s="180" t="str">
        <f t="shared" si="1"/>
        <v>V3  V4  V7  V9  </v>
      </c>
      <c r="J18" s="174">
        <f t="shared" si="2"/>
      </c>
      <c r="K18" s="175">
        <f t="shared" si="3"/>
      </c>
      <c r="L18" s="176">
        <f t="shared" si="4"/>
      </c>
      <c r="M18" s="176">
        <f t="shared" si="5"/>
      </c>
      <c r="N18" s="176">
        <f t="shared" si="6"/>
      </c>
      <c r="O18" s="177"/>
    </row>
    <row r="19" spans="1:15" ht="22.5" customHeight="1">
      <c r="A19" s="178">
        <v>13</v>
      </c>
      <c r="B19" s="220">
        <f>IF('toets 1'!B19&lt;&gt;"",'toets 1'!B19,"")</f>
      </c>
      <c r="C19" s="179">
        <f t="shared" si="0"/>
      </c>
      <c r="D19" s="215"/>
      <c r="E19" s="354"/>
      <c r="F19" s="354"/>
      <c r="G19" s="354"/>
      <c r="H19" s="357"/>
      <c r="I19" s="180" t="str">
        <f t="shared" si="1"/>
        <v>V3  V4  V7  V9  </v>
      </c>
      <c r="J19" s="174">
        <f t="shared" si="2"/>
      </c>
      <c r="K19" s="175">
        <f t="shared" si="3"/>
      </c>
      <c r="L19" s="176">
        <f t="shared" si="4"/>
      </c>
      <c r="M19" s="176">
        <f t="shared" si="5"/>
      </c>
      <c r="N19" s="176">
        <f t="shared" si="6"/>
      </c>
      <c r="O19" s="177"/>
    </row>
    <row r="20" spans="1:15" ht="22.5" customHeight="1">
      <c r="A20" s="178">
        <v>14</v>
      </c>
      <c r="B20" s="220">
        <f>IF('toets 1'!B20&lt;&gt;"",'toets 1'!B20,"")</f>
      </c>
      <c r="C20" s="179">
        <f t="shared" si="0"/>
      </c>
      <c r="D20" s="215"/>
      <c r="E20" s="354"/>
      <c r="F20" s="354"/>
      <c r="G20" s="354"/>
      <c r="H20" s="357"/>
      <c r="I20" s="180" t="str">
        <f t="shared" si="1"/>
        <v>V3  V4  V7  V9  </v>
      </c>
      <c r="J20" s="174">
        <f t="shared" si="2"/>
      </c>
      <c r="K20" s="175">
        <f t="shared" si="3"/>
      </c>
      <c r="L20" s="176">
        <f t="shared" si="4"/>
      </c>
      <c r="M20" s="176">
        <f t="shared" si="5"/>
      </c>
      <c r="N20" s="176">
        <f t="shared" si="6"/>
      </c>
      <c r="O20" s="177"/>
    </row>
    <row r="21" spans="1:162" s="182" customFormat="1" ht="22.5" customHeight="1">
      <c r="A21" s="178">
        <v>15</v>
      </c>
      <c r="B21" s="220">
        <f>IF('toets 1'!B21&lt;&gt;"",'toets 1'!B21,"")</f>
      </c>
      <c r="C21" s="179">
        <f t="shared" si="0"/>
      </c>
      <c r="D21" s="215"/>
      <c r="E21" s="354"/>
      <c r="F21" s="354"/>
      <c r="G21" s="354"/>
      <c r="H21" s="357"/>
      <c r="I21" s="180" t="str">
        <f t="shared" si="1"/>
        <v>V3  V4  V7  V9  </v>
      </c>
      <c r="J21" s="174">
        <f t="shared" si="2"/>
      </c>
      <c r="K21" s="175">
        <f t="shared" si="3"/>
      </c>
      <c r="L21" s="176">
        <f t="shared" si="4"/>
      </c>
      <c r="M21" s="176">
        <f t="shared" si="5"/>
      </c>
      <c r="N21" s="176">
        <f t="shared" si="6"/>
      </c>
      <c r="O21" s="177"/>
      <c r="P21" s="158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  <c r="DO21" s="159"/>
      <c r="DP21" s="159"/>
      <c r="DQ21" s="159"/>
      <c r="DR21" s="159"/>
      <c r="DS21" s="159"/>
      <c r="DT21" s="159"/>
      <c r="DU21" s="159"/>
      <c r="DV21" s="159"/>
      <c r="DW21" s="159"/>
      <c r="DX21" s="159"/>
      <c r="DY21" s="159"/>
      <c r="DZ21" s="159"/>
      <c r="EA21" s="159"/>
      <c r="EB21" s="159"/>
      <c r="EC21" s="159"/>
      <c r="ED21" s="159"/>
      <c r="EE21" s="159"/>
      <c r="EF21" s="159"/>
      <c r="EG21" s="159"/>
      <c r="EH21" s="159"/>
      <c r="EI21" s="159"/>
      <c r="EJ21" s="159"/>
      <c r="EK21" s="159"/>
      <c r="EL21" s="159"/>
      <c r="EM21" s="159"/>
      <c r="EN21" s="159"/>
      <c r="EO21" s="159"/>
      <c r="EP21" s="159"/>
      <c r="EQ21" s="159"/>
      <c r="ER21" s="159"/>
      <c r="ES21" s="159"/>
      <c r="ET21" s="159"/>
      <c r="EU21" s="159"/>
      <c r="EV21" s="159"/>
      <c r="EW21" s="159"/>
      <c r="EX21" s="159"/>
      <c r="EY21" s="159"/>
      <c r="EZ21" s="159"/>
      <c r="FA21" s="159"/>
      <c r="FB21" s="159"/>
      <c r="FC21" s="159"/>
      <c r="FD21" s="159"/>
      <c r="FE21" s="159"/>
      <c r="FF21" s="159"/>
    </row>
    <row r="22" spans="1:15" ht="22.5" customHeight="1">
      <c r="A22" s="178">
        <v>16</v>
      </c>
      <c r="B22" s="220">
        <f>IF('toets 1'!B22&lt;&gt;"",'toets 1'!B22,"")</f>
      </c>
      <c r="C22" s="179">
        <f t="shared" si="0"/>
      </c>
      <c r="D22" s="215"/>
      <c r="E22" s="354"/>
      <c r="F22" s="354"/>
      <c r="G22" s="354"/>
      <c r="H22" s="357"/>
      <c r="I22" s="180" t="str">
        <f t="shared" si="1"/>
        <v>V3  V4  V7  V9  </v>
      </c>
      <c r="J22" s="174">
        <f t="shared" si="2"/>
      </c>
      <c r="K22" s="175">
        <f t="shared" si="3"/>
      </c>
      <c r="L22" s="176">
        <f t="shared" si="4"/>
      </c>
      <c r="M22" s="176">
        <f t="shared" si="5"/>
      </c>
      <c r="N22" s="176">
        <f t="shared" si="6"/>
      </c>
      <c r="O22" s="177"/>
    </row>
    <row r="23" spans="1:15" ht="22.5" customHeight="1">
      <c r="A23" s="178">
        <v>17</v>
      </c>
      <c r="B23" s="220">
        <f>IF('toets 1'!B23&lt;&gt;"",'toets 1'!B23,"")</f>
      </c>
      <c r="C23" s="179">
        <f t="shared" si="0"/>
      </c>
      <c r="D23" s="215"/>
      <c r="E23" s="354"/>
      <c r="F23" s="354"/>
      <c r="G23" s="354"/>
      <c r="H23" s="357"/>
      <c r="I23" s="180" t="str">
        <f t="shared" si="1"/>
        <v>V3  V4  V7  V9  </v>
      </c>
      <c r="J23" s="174">
        <f t="shared" si="2"/>
      </c>
      <c r="K23" s="175">
        <f t="shared" si="3"/>
      </c>
      <c r="L23" s="176">
        <f t="shared" si="4"/>
      </c>
      <c r="M23" s="176">
        <f t="shared" si="5"/>
      </c>
      <c r="N23" s="176">
        <f t="shared" si="6"/>
      </c>
      <c r="O23" s="177"/>
    </row>
    <row r="24" spans="1:15" ht="22.5" customHeight="1">
      <c r="A24" s="178">
        <v>18</v>
      </c>
      <c r="B24" s="220">
        <f>IF('toets 1'!B24&lt;&gt;"",'toets 1'!B24,"")</f>
      </c>
      <c r="C24" s="179">
        <f t="shared" si="0"/>
      </c>
      <c r="D24" s="215"/>
      <c r="E24" s="354"/>
      <c r="F24" s="354"/>
      <c r="G24" s="354"/>
      <c r="H24" s="357"/>
      <c r="I24" s="180" t="str">
        <f t="shared" si="1"/>
        <v>V3  V4  V7  V9  </v>
      </c>
      <c r="J24" s="174">
        <f t="shared" si="2"/>
      </c>
      <c r="K24" s="175">
        <f t="shared" si="3"/>
      </c>
      <c r="L24" s="176">
        <f t="shared" si="4"/>
      </c>
      <c r="M24" s="176">
        <f t="shared" si="5"/>
      </c>
      <c r="N24" s="176">
        <f t="shared" si="6"/>
      </c>
      <c r="O24" s="177"/>
    </row>
    <row r="25" spans="1:15" ht="22.5" customHeight="1">
      <c r="A25" s="178">
        <v>19</v>
      </c>
      <c r="B25" s="220">
        <f>IF('toets 1'!B25&lt;&gt;"",'toets 1'!B25,"")</f>
      </c>
      <c r="C25" s="179">
        <f t="shared" si="0"/>
      </c>
      <c r="D25" s="215"/>
      <c r="E25" s="354"/>
      <c r="F25" s="354"/>
      <c r="G25" s="354"/>
      <c r="H25" s="357"/>
      <c r="I25" s="180" t="str">
        <f t="shared" si="1"/>
        <v>V3  V4  V7  V9  </v>
      </c>
      <c r="J25" s="174">
        <f t="shared" si="2"/>
      </c>
      <c r="K25" s="175">
        <f t="shared" si="3"/>
      </c>
      <c r="L25" s="176">
        <f t="shared" si="4"/>
      </c>
      <c r="M25" s="176">
        <f t="shared" si="5"/>
      </c>
      <c r="N25" s="176">
        <f t="shared" si="6"/>
      </c>
      <c r="O25" s="177"/>
    </row>
    <row r="26" spans="1:162" s="182" customFormat="1" ht="22.5" customHeight="1">
      <c r="A26" s="178">
        <v>20</v>
      </c>
      <c r="B26" s="220">
        <f>IF('toets 1'!B26&lt;&gt;"",'toets 1'!B26,"")</f>
      </c>
      <c r="C26" s="179">
        <f t="shared" si="0"/>
      </c>
      <c r="D26" s="215"/>
      <c r="E26" s="354"/>
      <c r="F26" s="354"/>
      <c r="G26" s="354"/>
      <c r="H26" s="357"/>
      <c r="I26" s="180" t="str">
        <f t="shared" si="1"/>
        <v>V3  V4  V7  V9  </v>
      </c>
      <c r="J26" s="174">
        <f t="shared" si="2"/>
      </c>
      <c r="K26" s="175">
        <f t="shared" si="3"/>
      </c>
      <c r="L26" s="176">
        <f t="shared" si="4"/>
      </c>
      <c r="M26" s="176">
        <f t="shared" si="5"/>
      </c>
      <c r="N26" s="176">
        <f t="shared" si="6"/>
      </c>
      <c r="O26" s="177"/>
      <c r="P26" s="158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59"/>
      <c r="DF26" s="159"/>
      <c r="DG26" s="159"/>
      <c r="DH26" s="159"/>
      <c r="DI26" s="159"/>
      <c r="DJ26" s="159"/>
      <c r="DK26" s="159"/>
      <c r="DL26" s="159"/>
      <c r="DM26" s="159"/>
      <c r="DN26" s="159"/>
      <c r="DO26" s="159"/>
      <c r="DP26" s="159"/>
      <c r="DQ26" s="159"/>
      <c r="DR26" s="159"/>
      <c r="DS26" s="159"/>
      <c r="DT26" s="159"/>
      <c r="DU26" s="159"/>
      <c r="DV26" s="159"/>
      <c r="DW26" s="159"/>
      <c r="DX26" s="159"/>
      <c r="DY26" s="159"/>
      <c r="DZ26" s="159"/>
      <c r="EA26" s="159"/>
      <c r="EB26" s="159"/>
      <c r="EC26" s="159"/>
      <c r="ED26" s="159"/>
      <c r="EE26" s="159"/>
      <c r="EF26" s="159"/>
      <c r="EG26" s="159"/>
      <c r="EH26" s="159"/>
      <c r="EI26" s="159"/>
      <c r="EJ26" s="159"/>
      <c r="EK26" s="159"/>
      <c r="EL26" s="159"/>
      <c r="EM26" s="159"/>
      <c r="EN26" s="159"/>
      <c r="EO26" s="159"/>
      <c r="EP26" s="159"/>
      <c r="EQ26" s="159"/>
      <c r="ER26" s="159"/>
      <c r="ES26" s="159"/>
      <c r="ET26" s="159"/>
      <c r="EU26" s="159"/>
      <c r="EV26" s="159"/>
      <c r="EW26" s="159"/>
      <c r="EX26" s="159"/>
      <c r="EY26" s="159"/>
      <c r="EZ26" s="159"/>
      <c r="FA26" s="159"/>
      <c r="FB26" s="159"/>
      <c r="FC26" s="159"/>
      <c r="FD26" s="159"/>
      <c r="FE26" s="159"/>
      <c r="FF26" s="159"/>
    </row>
    <row r="27" spans="1:15" ht="22.5" customHeight="1">
      <c r="A27" s="178">
        <v>21</v>
      </c>
      <c r="B27" s="220">
        <f>IF('toets 1'!B27&lt;&gt;"",'toets 1'!B27,"")</f>
      </c>
      <c r="C27" s="179">
        <f t="shared" si="0"/>
      </c>
      <c r="D27" s="215"/>
      <c r="E27" s="354"/>
      <c r="F27" s="354"/>
      <c r="G27" s="354"/>
      <c r="H27" s="357"/>
      <c r="I27" s="180" t="str">
        <f t="shared" si="1"/>
        <v>V3  V4  V7  V9  </v>
      </c>
      <c r="J27" s="174">
        <f t="shared" si="2"/>
      </c>
      <c r="K27" s="175">
        <f t="shared" si="3"/>
      </c>
      <c r="L27" s="176">
        <f t="shared" si="4"/>
      </c>
      <c r="M27" s="176">
        <f t="shared" si="5"/>
      </c>
      <c r="N27" s="176">
        <f t="shared" si="6"/>
      </c>
      <c r="O27" s="177"/>
    </row>
    <row r="28" spans="1:15" ht="22.5" customHeight="1">
      <c r="A28" s="178">
        <v>22</v>
      </c>
      <c r="B28" s="220">
        <f>IF('toets 1'!B28&lt;&gt;"",'toets 1'!B28,"")</f>
      </c>
      <c r="C28" s="179">
        <f t="shared" si="0"/>
      </c>
      <c r="D28" s="215"/>
      <c r="E28" s="354"/>
      <c r="F28" s="354"/>
      <c r="G28" s="354"/>
      <c r="H28" s="357"/>
      <c r="I28" s="180" t="str">
        <f t="shared" si="1"/>
        <v>V3  V4  V7  V9  </v>
      </c>
      <c r="J28" s="174">
        <f t="shared" si="2"/>
      </c>
      <c r="K28" s="175">
        <f t="shared" si="3"/>
      </c>
      <c r="L28" s="176">
        <f t="shared" si="4"/>
      </c>
      <c r="M28" s="176">
        <f t="shared" si="5"/>
      </c>
      <c r="N28" s="176">
        <f t="shared" si="6"/>
      </c>
      <c r="O28" s="177"/>
    </row>
    <row r="29" spans="1:15" ht="22.5" customHeight="1">
      <c r="A29" s="178">
        <v>23</v>
      </c>
      <c r="B29" s="220">
        <f>IF('toets 1'!B29&lt;&gt;"",'toets 1'!B29,"")</f>
      </c>
      <c r="C29" s="179">
        <f t="shared" si="0"/>
      </c>
      <c r="D29" s="215"/>
      <c r="E29" s="354"/>
      <c r="F29" s="354"/>
      <c r="G29" s="354"/>
      <c r="H29" s="357"/>
      <c r="I29" s="180" t="str">
        <f t="shared" si="1"/>
        <v>V3  V4  V7  V9  </v>
      </c>
      <c r="J29" s="174">
        <f t="shared" si="2"/>
      </c>
      <c r="K29" s="175">
        <f t="shared" si="3"/>
      </c>
      <c r="L29" s="176">
        <f t="shared" si="4"/>
      </c>
      <c r="M29" s="176">
        <f t="shared" si="5"/>
      </c>
      <c r="N29" s="176">
        <f t="shared" si="6"/>
      </c>
      <c r="O29" s="177"/>
    </row>
    <row r="30" spans="1:15" ht="22.5" customHeight="1">
      <c r="A30" s="178">
        <v>24</v>
      </c>
      <c r="B30" s="220">
        <f>IF('toets 1'!B30&lt;&gt;"",'toets 1'!B30,"")</f>
      </c>
      <c r="C30" s="179">
        <f t="shared" si="0"/>
      </c>
      <c r="D30" s="215"/>
      <c r="E30" s="354"/>
      <c r="F30" s="354"/>
      <c r="G30" s="354"/>
      <c r="H30" s="357"/>
      <c r="I30" s="180" t="str">
        <f t="shared" si="1"/>
        <v>V3  V4  V7  V9  </v>
      </c>
      <c r="J30" s="174">
        <f t="shared" si="2"/>
      </c>
      <c r="K30" s="175">
        <f t="shared" si="3"/>
      </c>
      <c r="L30" s="176">
        <f t="shared" si="4"/>
      </c>
      <c r="M30" s="176">
        <f t="shared" si="5"/>
      </c>
      <c r="N30" s="176">
        <f t="shared" si="6"/>
      </c>
      <c r="O30" s="177"/>
    </row>
    <row r="31" spans="1:162" s="182" customFormat="1" ht="22.5" customHeight="1">
      <c r="A31" s="178">
        <v>25</v>
      </c>
      <c r="B31" s="220">
        <f>IF('toets 1'!B31&lt;&gt;"",'toets 1'!B31,"")</f>
      </c>
      <c r="C31" s="179">
        <f t="shared" si="0"/>
      </c>
      <c r="D31" s="215"/>
      <c r="E31" s="354"/>
      <c r="F31" s="354"/>
      <c r="G31" s="354"/>
      <c r="H31" s="357"/>
      <c r="I31" s="180" t="str">
        <f t="shared" si="1"/>
        <v>V3  V4  V7  V9  </v>
      </c>
      <c r="J31" s="174">
        <f t="shared" si="2"/>
      </c>
      <c r="K31" s="175">
        <f t="shared" si="3"/>
      </c>
      <c r="L31" s="176">
        <f t="shared" si="4"/>
      </c>
      <c r="M31" s="176">
        <f t="shared" si="5"/>
      </c>
      <c r="N31" s="176">
        <f t="shared" si="6"/>
      </c>
      <c r="O31" s="177"/>
      <c r="P31" s="158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DH31" s="159"/>
      <c r="DI31" s="159"/>
      <c r="DJ31" s="159"/>
      <c r="DK31" s="159"/>
      <c r="DL31" s="159"/>
      <c r="DM31" s="159"/>
      <c r="DN31" s="159"/>
      <c r="DO31" s="159"/>
      <c r="DP31" s="159"/>
      <c r="DQ31" s="159"/>
      <c r="DR31" s="159"/>
      <c r="DS31" s="159"/>
      <c r="DT31" s="159"/>
      <c r="DU31" s="159"/>
      <c r="DV31" s="159"/>
      <c r="DW31" s="159"/>
      <c r="DX31" s="159"/>
      <c r="DY31" s="159"/>
      <c r="DZ31" s="159"/>
      <c r="EA31" s="159"/>
      <c r="EB31" s="159"/>
      <c r="EC31" s="159"/>
      <c r="ED31" s="159"/>
      <c r="EE31" s="159"/>
      <c r="EF31" s="159"/>
      <c r="EG31" s="159"/>
      <c r="EH31" s="159"/>
      <c r="EI31" s="159"/>
      <c r="EJ31" s="159"/>
      <c r="EK31" s="159"/>
      <c r="EL31" s="159"/>
      <c r="EM31" s="159"/>
      <c r="EN31" s="159"/>
      <c r="EO31" s="159"/>
      <c r="EP31" s="159"/>
      <c r="EQ31" s="159"/>
      <c r="ER31" s="159"/>
      <c r="ES31" s="159"/>
      <c r="ET31" s="159"/>
      <c r="EU31" s="159"/>
      <c r="EV31" s="159"/>
      <c r="EW31" s="159"/>
      <c r="EX31" s="159"/>
      <c r="EY31" s="159"/>
      <c r="EZ31" s="159"/>
      <c r="FA31" s="159"/>
      <c r="FB31" s="159"/>
      <c r="FC31" s="159"/>
      <c r="FD31" s="159"/>
      <c r="FE31" s="159"/>
      <c r="FF31" s="159"/>
    </row>
    <row r="32" spans="1:15" ht="22.5" customHeight="1">
      <c r="A32" s="178">
        <v>26</v>
      </c>
      <c r="B32" s="220">
        <f>IF('toets 1'!B32&lt;&gt;"",'toets 1'!B32,"")</f>
      </c>
      <c r="C32" s="179">
        <f t="shared" si="0"/>
      </c>
      <c r="D32" s="215"/>
      <c r="E32" s="354"/>
      <c r="F32" s="354"/>
      <c r="G32" s="354"/>
      <c r="H32" s="357"/>
      <c r="I32" s="180" t="str">
        <f t="shared" si="1"/>
        <v>V3  V4  V7  V9  </v>
      </c>
      <c r="J32" s="174">
        <f t="shared" si="2"/>
      </c>
      <c r="K32" s="175">
        <f t="shared" si="3"/>
      </c>
      <c r="L32" s="176">
        <f t="shared" si="4"/>
      </c>
      <c r="M32" s="176">
        <f t="shared" si="5"/>
      </c>
      <c r="N32" s="176">
        <f t="shared" si="6"/>
      </c>
      <c r="O32" s="177"/>
    </row>
    <row r="33" spans="1:15" ht="22.5" customHeight="1">
      <c r="A33" s="178">
        <v>27</v>
      </c>
      <c r="B33" s="220">
        <f>IF('toets 1'!B33&lt;&gt;"",'toets 1'!B33,"")</f>
      </c>
      <c r="C33" s="179">
        <f t="shared" si="0"/>
      </c>
      <c r="D33" s="215"/>
      <c r="E33" s="354"/>
      <c r="F33" s="354"/>
      <c r="G33" s="354"/>
      <c r="H33" s="357"/>
      <c r="I33" s="180" t="str">
        <f t="shared" si="1"/>
        <v>V3  V4  V7  V9  </v>
      </c>
      <c r="J33" s="174">
        <f t="shared" si="2"/>
      </c>
      <c r="K33" s="175">
        <f t="shared" si="3"/>
      </c>
      <c r="L33" s="176">
        <f t="shared" si="4"/>
      </c>
      <c r="M33" s="176">
        <f t="shared" si="5"/>
      </c>
      <c r="N33" s="176">
        <f t="shared" si="6"/>
      </c>
      <c r="O33" s="177"/>
    </row>
    <row r="34" spans="1:15" ht="22.5" customHeight="1">
      <c r="A34" s="178">
        <v>28</v>
      </c>
      <c r="B34" s="220">
        <f>IF('toets 1'!B34&lt;&gt;"",'toets 1'!B34,"")</f>
      </c>
      <c r="C34" s="179">
        <f t="shared" si="0"/>
      </c>
      <c r="D34" s="215"/>
      <c r="E34" s="354"/>
      <c r="F34" s="354"/>
      <c r="G34" s="354"/>
      <c r="H34" s="357"/>
      <c r="I34" s="180" t="str">
        <f t="shared" si="1"/>
        <v>V3  V4  V7  V9  </v>
      </c>
      <c r="J34" s="174">
        <f t="shared" si="2"/>
      </c>
      <c r="K34" s="175">
        <f t="shared" si="3"/>
      </c>
      <c r="L34" s="176">
        <f t="shared" si="4"/>
      </c>
      <c r="M34" s="176">
        <f t="shared" si="5"/>
      </c>
      <c r="N34" s="176">
        <f t="shared" si="6"/>
      </c>
      <c r="O34" s="177"/>
    </row>
    <row r="35" spans="1:15" ht="22.5" customHeight="1">
      <c r="A35" s="178">
        <v>29</v>
      </c>
      <c r="B35" s="220">
        <f>IF('toets 1'!B35&lt;&gt;"",'toets 1'!B35,"")</f>
      </c>
      <c r="C35" s="179">
        <f t="shared" si="0"/>
      </c>
      <c r="D35" s="215"/>
      <c r="E35" s="354"/>
      <c r="F35" s="354"/>
      <c r="G35" s="354"/>
      <c r="H35" s="357"/>
      <c r="I35" s="180" t="str">
        <f t="shared" si="1"/>
        <v>V3  V4  V7  V9  </v>
      </c>
      <c r="J35" s="174">
        <f t="shared" si="2"/>
      </c>
      <c r="K35" s="175">
        <f t="shared" si="3"/>
      </c>
      <c r="L35" s="176">
        <f t="shared" si="4"/>
      </c>
      <c r="M35" s="176">
        <f t="shared" si="5"/>
      </c>
      <c r="N35" s="176">
        <f t="shared" si="6"/>
      </c>
      <c r="O35" s="177"/>
    </row>
    <row r="36" spans="1:162" s="182" customFormat="1" ht="22.5" customHeight="1">
      <c r="A36" s="178">
        <v>30</v>
      </c>
      <c r="B36" s="220">
        <f>IF('toets 1'!B36&lt;&gt;"",'toets 1'!B36,"")</f>
      </c>
      <c r="C36" s="179">
        <f t="shared" si="0"/>
      </c>
      <c r="D36" s="215"/>
      <c r="E36" s="354"/>
      <c r="F36" s="354"/>
      <c r="G36" s="354"/>
      <c r="H36" s="357"/>
      <c r="I36" s="180" t="str">
        <f t="shared" si="1"/>
        <v>V3  V4  V7  V9  </v>
      </c>
      <c r="J36" s="174">
        <f t="shared" si="2"/>
      </c>
      <c r="K36" s="175">
        <f t="shared" si="3"/>
      </c>
      <c r="L36" s="176">
        <f t="shared" si="4"/>
      </c>
      <c r="M36" s="176">
        <f t="shared" si="5"/>
      </c>
      <c r="N36" s="176">
        <f t="shared" si="6"/>
      </c>
      <c r="O36" s="177"/>
      <c r="P36" s="158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/>
      <c r="DC36" s="159"/>
      <c r="DD36" s="159"/>
      <c r="DE36" s="159"/>
      <c r="DF36" s="159"/>
      <c r="DG36" s="159"/>
      <c r="DH36" s="159"/>
      <c r="DI36" s="159"/>
      <c r="DJ36" s="159"/>
      <c r="DK36" s="159"/>
      <c r="DL36" s="159"/>
      <c r="DM36" s="159"/>
      <c r="DN36" s="159"/>
      <c r="DO36" s="159"/>
      <c r="DP36" s="159"/>
      <c r="DQ36" s="159"/>
      <c r="DR36" s="159"/>
      <c r="DS36" s="159"/>
      <c r="DT36" s="159"/>
      <c r="DU36" s="159"/>
      <c r="DV36" s="159"/>
      <c r="DW36" s="159"/>
      <c r="DX36" s="159"/>
      <c r="DY36" s="159"/>
      <c r="DZ36" s="159"/>
      <c r="EA36" s="159"/>
      <c r="EB36" s="159"/>
      <c r="EC36" s="159"/>
      <c r="ED36" s="159"/>
      <c r="EE36" s="159"/>
      <c r="EF36" s="159"/>
      <c r="EG36" s="159"/>
      <c r="EH36" s="159"/>
      <c r="EI36" s="159"/>
      <c r="EJ36" s="159"/>
      <c r="EK36" s="159"/>
      <c r="EL36" s="159"/>
      <c r="EM36" s="159"/>
      <c r="EN36" s="159"/>
      <c r="EO36" s="159"/>
      <c r="EP36" s="159"/>
      <c r="EQ36" s="159"/>
      <c r="ER36" s="159"/>
      <c r="ES36" s="159"/>
      <c r="ET36" s="159"/>
      <c r="EU36" s="159"/>
      <c r="EV36" s="159"/>
      <c r="EW36" s="159"/>
      <c r="EX36" s="159"/>
      <c r="EY36" s="159"/>
      <c r="EZ36" s="159"/>
      <c r="FA36" s="159"/>
      <c r="FB36" s="159"/>
      <c r="FC36" s="159"/>
      <c r="FD36" s="159"/>
      <c r="FE36" s="159"/>
      <c r="FF36" s="159"/>
    </row>
    <row r="37" spans="1:15" ht="22.5" customHeight="1">
      <c r="A37" s="178">
        <v>31</v>
      </c>
      <c r="B37" s="220">
        <f>IF('toets 1'!B37&lt;&gt;"",'toets 1'!B37,"")</f>
      </c>
      <c r="C37" s="179">
        <f t="shared" si="0"/>
      </c>
      <c r="D37" s="215"/>
      <c r="E37" s="354"/>
      <c r="F37" s="354"/>
      <c r="G37" s="354"/>
      <c r="H37" s="357"/>
      <c r="I37" s="180" t="str">
        <f t="shared" si="1"/>
        <v>V3  V4  V7  V9  </v>
      </c>
      <c r="J37" s="174">
        <f t="shared" si="2"/>
      </c>
      <c r="K37" s="175">
        <f t="shared" si="3"/>
      </c>
      <c r="L37" s="176">
        <f t="shared" si="4"/>
      </c>
      <c r="M37" s="176">
        <f t="shared" si="5"/>
      </c>
      <c r="N37" s="176">
        <f t="shared" si="6"/>
      </c>
      <c r="O37" s="177"/>
    </row>
    <row r="38" spans="1:15" ht="22.5" customHeight="1">
      <c r="A38" s="178">
        <v>32</v>
      </c>
      <c r="B38" s="220">
        <f>IF('toets 1'!B38&lt;&gt;"",'toets 1'!B38,"")</f>
      </c>
      <c r="C38" s="179">
        <f t="shared" si="0"/>
      </c>
      <c r="D38" s="215"/>
      <c r="E38" s="354"/>
      <c r="F38" s="354"/>
      <c r="G38" s="354"/>
      <c r="H38" s="357"/>
      <c r="I38" s="180" t="str">
        <f t="shared" si="1"/>
        <v>V3  V4  V7  V9  </v>
      </c>
      <c r="J38" s="174">
        <f t="shared" si="2"/>
      </c>
      <c r="K38" s="175">
        <f t="shared" si="3"/>
      </c>
      <c r="L38" s="176">
        <f t="shared" si="4"/>
      </c>
      <c r="M38" s="176">
        <f t="shared" si="5"/>
      </c>
      <c r="N38" s="176">
        <f t="shared" si="6"/>
      </c>
      <c r="O38" s="177"/>
    </row>
    <row r="39" spans="1:15" ht="22.5" customHeight="1">
      <c r="A39" s="178">
        <v>33</v>
      </c>
      <c r="B39" s="220">
        <f>IF('toets 1'!B39&lt;&gt;"",'toets 1'!B39,"")</f>
      </c>
      <c r="C39" s="179">
        <f t="shared" si="0"/>
      </c>
      <c r="D39" s="215"/>
      <c r="E39" s="354"/>
      <c r="F39" s="354"/>
      <c r="G39" s="354"/>
      <c r="H39" s="357"/>
      <c r="I39" s="180" t="str">
        <f t="shared" si="1"/>
        <v>V3  V4  V7  V9  </v>
      </c>
      <c r="J39" s="174">
        <f t="shared" si="2"/>
      </c>
      <c r="K39" s="175">
        <f t="shared" si="3"/>
      </c>
      <c r="L39" s="176">
        <f t="shared" si="4"/>
      </c>
      <c r="M39" s="176">
        <f t="shared" si="5"/>
      </c>
      <c r="N39" s="176">
        <f t="shared" si="6"/>
      </c>
      <c r="O39" s="177"/>
    </row>
    <row r="40" spans="1:15" ht="22.5" customHeight="1">
      <c r="A40" s="178">
        <v>34</v>
      </c>
      <c r="B40" s="220">
        <f>IF('toets 1'!B40&lt;&gt;"",'toets 1'!B40,"")</f>
      </c>
      <c r="C40" s="179">
        <f t="shared" si="0"/>
      </c>
      <c r="D40" s="215"/>
      <c r="E40" s="354"/>
      <c r="F40" s="354"/>
      <c r="G40" s="354"/>
      <c r="H40" s="357"/>
      <c r="I40" s="180" t="str">
        <f t="shared" si="1"/>
        <v>V3  V4  V7  V9  </v>
      </c>
      <c r="J40" s="174">
        <f t="shared" si="2"/>
      </c>
      <c r="K40" s="175">
        <f t="shared" si="3"/>
      </c>
      <c r="L40" s="176">
        <f t="shared" si="4"/>
      </c>
      <c r="M40" s="176">
        <f t="shared" si="5"/>
      </c>
      <c r="N40" s="176">
        <f t="shared" si="6"/>
      </c>
      <c r="O40" s="177"/>
    </row>
    <row r="41" spans="1:15" ht="22.5" customHeight="1" thickBot="1">
      <c r="A41" s="183">
        <v>35</v>
      </c>
      <c r="B41" s="221">
        <f>IF('toets 1'!B41&lt;&gt;"",'toets 1'!B41,"")</f>
      </c>
      <c r="C41" s="184">
        <f>IF(COUNTBLANK(D41:H41)=5,"",SUM(D41:H41))</f>
      </c>
      <c r="D41" s="217"/>
      <c r="E41" s="355"/>
      <c r="F41" s="355"/>
      <c r="G41" s="355"/>
      <c r="H41" s="358"/>
      <c r="I41" s="185" t="str">
        <f t="shared" si="1"/>
        <v>V3  V4  V7  V9  </v>
      </c>
      <c r="J41" s="186">
        <f t="shared" si="2"/>
      </c>
      <c r="K41" s="187">
        <f t="shared" si="3"/>
      </c>
      <c r="L41" s="188">
        <f t="shared" si="4"/>
      </c>
      <c r="M41" s="188">
        <f t="shared" si="5"/>
      </c>
      <c r="N41" s="188">
        <f t="shared" si="6"/>
      </c>
      <c r="O41" s="189"/>
    </row>
    <row r="42" spans="1:15" ht="22.5" customHeight="1" thickBot="1">
      <c r="A42" s="190"/>
      <c r="B42" s="191" t="s">
        <v>3</v>
      </c>
      <c r="C42" s="192">
        <f aca="true" t="shared" si="7" ref="C42:H42">IF($A41-$A43=0,"",SUM(C7:C41)/($A41-$A43))</f>
      </c>
      <c r="D42" s="193">
        <f t="shared" si="7"/>
      </c>
      <c r="E42" s="194">
        <f t="shared" si="7"/>
      </c>
      <c r="F42" s="194">
        <f t="shared" si="7"/>
      </c>
      <c r="G42" s="194">
        <f t="shared" si="7"/>
      </c>
      <c r="H42" s="195">
        <f t="shared" si="7"/>
      </c>
      <c r="I42" s="196"/>
      <c r="J42" s="186">
        <f aca="true" t="shared" si="8" ref="J42:O42">IF($A41-$A43=0,"",SUM(J7:J41)/($A41-$A43))</f>
      </c>
      <c r="K42" s="197">
        <f t="shared" si="8"/>
      </c>
      <c r="L42" s="198">
        <f t="shared" si="8"/>
      </c>
      <c r="M42" s="198">
        <f t="shared" si="8"/>
      </c>
      <c r="N42" s="198">
        <f t="shared" si="8"/>
      </c>
      <c r="O42" s="199">
        <f t="shared" si="8"/>
      </c>
    </row>
    <row r="43" spans="1:162" s="204" customFormat="1" ht="22.5" customHeight="1">
      <c r="A43" s="200">
        <f>COUNTBLANK(C$7:C$41)</f>
        <v>35</v>
      </c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2"/>
      <c r="M43" s="202"/>
      <c r="N43" s="202"/>
      <c r="O43" s="202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203"/>
      <c r="BI43" s="203"/>
      <c r="BJ43" s="203"/>
      <c r="BK43" s="203"/>
      <c r="BL43" s="203"/>
      <c r="BM43" s="203"/>
      <c r="BN43" s="203"/>
      <c r="BO43" s="203"/>
      <c r="BP43" s="203"/>
      <c r="BQ43" s="203"/>
      <c r="BR43" s="203"/>
      <c r="BS43" s="203"/>
      <c r="BT43" s="203"/>
      <c r="BU43" s="203"/>
      <c r="BV43" s="203"/>
      <c r="BW43" s="203"/>
      <c r="BX43" s="203"/>
      <c r="BY43" s="203"/>
      <c r="BZ43" s="203"/>
      <c r="CA43" s="203"/>
      <c r="CB43" s="203"/>
      <c r="CC43" s="203"/>
      <c r="CD43" s="203"/>
      <c r="CE43" s="203"/>
      <c r="CF43" s="203"/>
      <c r="CG43" s="203"/>
      <c r="CH43" s="203"/>
      <c r="CI43" s="203"/>
      <c r="CJ43" s="203"/>
      <c r="CK43" s="203"/>
      <c r="CL43" s="203"/>
      <c r="CM43" s="203"/>
      <c r="CN43" s="203"/>
      <c r="CO43" s="203"/>
      <c r="CP43" s="203"/>
      <c r="CQ43" s="203"/>
      <c r="CR43" s="203"/>
      <c r="CS43" s="203"/>
      <c r="CT43" s="203"/>
      <c r="CU43" s="203"/>
      <c r="CV43" s="203"/>
      <c r="CW43" s="203"/>
      <c r="CX43" s="203"/>
      <c r="CY43" s="203"/>
      <c r="CZ43" s="203"/>
      <c r="DA43" s="203"/>
      <c r="DB43" s="203"/>
      <c r="DC43" s="203"/>
      <c r="DD43" s="203"/>
      <c r="DE43" s="203"/>
      <c r="DF43" s="203"/>
      <c r="DG43" s="203"/>
      <c r="DH43" s="203"/>
      <c r="DI43" s="203"/>
      <c r="DJ43" s="203"/>
      <c r="DK43" s="203"/>
      <c r="DL43" s="203"/>
      <c r="DM43" s="203"/>
      <c r="DN43" s="203"/>
      <c r="DO43" s="203"/>
      <c r="DP43" s="203"/>
      <c r="DQ43" s="203"/>
      <c r="DR43" s="203"/>
      <c r="DS43" s="203"/>
      <c r="DT43" s="203"/>
      <c r="DU43" s="203"/>
      <c r="DV43" s="203"/>
      <c r="DW43" s="203"/>
      <c r="DX43" s="203"/>
      <c r="DY43" s="203"/>
      <c r="DZ43" s="203"/>
      <c r="EA43" s="203"/>
      <c r="EB43" s="203"/>
      <c r="EC43" s="203"/>
      <c r="ED43" s="203"/>
      <c r="EE43" s="203"/>
      <c r="EF43" s="203"/>
      <c r="EG43" s="203"/>
      <c r="EH43" s="203"/>
      <c r="EI43" s="203"/>
      <c r="EJ43" s="203"/>
      <c r="EK43" s="203"/>
      <c r="EL43" s="203"/>
      <c r="EM43" s="203"/>
      <c r="EN43" s="203"/>
      <c r="EO43" s="203"/>
      <c r="EP43" s="203"/>
      <c r="EQ43" s="203"/>
      <c r="ER43" s="203"/>
      <c r="ES43" s="203"/>
      <c r="ET43" s="203"/>
      <c r="EU43" s="203"/>
      <c r="EV43" s="203"/>
      <c r="EW43" s="203"/>
      <c r="EX43" s="203"/>
      <c r="EY43" s="203"/>
      <c r="EZ43" s="203"/>
      <c r="FA43" s="203"/>
      <c r="FB43" s="203"/>
      <c r="FC43" s="203"/>
      <c r="FD43" s="203"/>
      <c r="FE43" s="203"/>
      <c r="FF43" s="203"/>
    </row>
    <row r="44" spans="11:16" ht="11.25">
      <c r="K44" s="208"/>
      <c r="L44" s="208"/>
      <c r="M44" s="208"/>
      <c r="N44" s="208"/>
      <c r="O44" s="208"/>
      <c r="P44" s="159"/>
    </row>
    <row r="45" spans="11:16" ht="11.25">
      <c r="K45" s="208"/>
      <c r="L45" s="208"/>
      <c r="M45" s="208"/>
      <c r="N45" s="208"/>
      <c r="O45" s="208"/>
      <c r="P45" s="159"/>
    </row>
    <row r="46" spans="11:16" ht="11.25">
      <c r="K46" s="208"/>
      <c r="L46" s="208"/>
      <c r="M46" s="208"/>
      <c r="N46" s="208"/>
      <c r="O46" s="208"/>
      <c r="P46" s="159"/>
    </row>
    <row r="47" spans="11:16" ht="11.25">
      <c r="K47" s="208"/>
      <c r="L47" s="208"/>
      <c r="M47" s="208"/>
      <c r="N47" s="208"/>
      <c r="O47" s="208"/>
      <c r="P47" s="159"/>
    </row>
    <row r="48" spans="11:16" ht="11.25">
      <c r="K48" s="208"/>
      <c r="L48" s="208"/>
      <c r="M48" s="208"/>
      <c r="N48" s="208"/>
      <c r="O48" s="208"/>
      <c r="P48" s="159"/>
    </row>
    <row r="49" spans="3:16" ht="11.25">
      <c r="C49" s="206">
        <f>IF($A48-$A50=0,"",SUM(C14:C48)/($A48-$A50))</f>
      </c>
      <c r="K49" s="208"/>
      <c r="L49" s="208"/>
      <c r="M49" s="208"/>
      <c r="N49" s="208"/>
      <c r="O49" s="208"/>
      <c r="P49" s="159"/>
    </row>
    <row r="50" spans="11:16" ht="11.25">
      <c r="K50" s="208"/>
      <c r="L50" s="208"/>
      <c r="M50" s="208"/>
      <c r="N50" s="208"/>
      <c r="O50" s="208"/>
      <c r="P50" s="159"/>
    </row>
    <row r="51" spans="11:16" ht="11.25">
      <c r="K51" s="208"/>
      <c r="L51" s="208"/>
      <c r="M51" s="208"/>
      <c r="N51" s="208"/>
      <c r="O51" s="208"/>
      <c r="P51" s="159"/>
    </row>
    <row r="52" spans="11:16" ht="11.25">
      <c r="K52" s="208"/>
      <c r="L52" s="208"/>
      <c r="M52" s="208"/>
      <c r="N52" s="208"/>
      <c r="O52" s="208"/>
      <c r="P52" s="159"/>
    </row>
    <row r="53" spans="11:16" ht="11.25">
      <c r="K53" s="208"/>
      <c r="L53" s="208"/>
      <c r="M53" s="208"/>
      <c r="N53" s="208"/>
      <c r="O53" s="208"/>
      <c r="P53" s="159"/>
    </row>
    <row r="54" spans="11:15" ht="11.25">
      <c r="K54" s="208"/>
      <c r="L54" s="208"/>
      <c r="M54" s="208"/>
      <c r="N54" s="208"/>
      <c r="O54" s="208"/>
    </row>
    <row r="55" spans="11:15" ht="11.25">
      <c r="K55" s="208"/>
      <c r="L55" s="208"/>
      <c r="M55" s="208"/>
      <c r="N55" s="208"/>
      <c r="O55" s="208"/>
    </row>
    <row r="56" spans="11:15" ht="11.25">
      <c r="K56" s="208"/>
      <c r="L56" s="208"/>
      <c r="M56" s="208"/>
      <c r="N56" s="208"/>
      <c r="O56" s="208"/>
    </row>
    <row r="57" spans="11:15" ht="11.25">
      <c r="K57" s="208"/>
      <c r="L57" s="208"/>
      <c r="M57" s="208"/>
      <c r="N57" s="208"/>
      <c r="O57" s="208"/>
    </row>
    <row r="58" spans="11:15" ht="11.25">
      <c r="K58" s="208"/>
      <c r="L58" s="208"/>
      <c r="M58" s="208"/>
      <c r="N58" s="208"/>
      <c r="O58" s="208"/>
    </row>
    <row r="59" spans="11:15" ht="11.25">
      <c r="K59" s="208"/>
      <c r="L59" s="208"/>
      <c r="M59" s="208"/>
      <c r="N59" s="208"/>
      <c r="O59" s="208"/>
    </row>
    <row r="60" spans="11:15" ht="11.25">
      <c r="K60" s="208"/>
      <c r="L60" s="208"/>
      <c r="M60" s="208"/>
      <c r="N60" s="208"/>
      <c r="O60" s="208"/>
    </row>
    <row r="61" spans="11:15" ht="11.25">
      <c r="K61" s="208"/>
      <c r="L61" s="208"/>
      <c r="M61" s="208"/>
      <c r="N61" s="208"/>
      <c r="O61" s="208"/>
    </row>
    <row r="62" spans="11:15" ht="11.25">
      <c r="K62" s="208"/>
      <c r="L62" s="208"/>
      <c r="M62" s="208"/>
      <c r="N62" s="208"/>
      <c r="O62" s="208"/>
    </row>
    <row r="63" spans="11:15" ht="11.25">
      <c r="K63" s="208"/>
      <c r="L63" s="208"/>
      <c r="M63" s="208"/>
      <c r="N63" s="208"/>
      <c r="O63" s="208"/>
    </row>
    <row r="64" spans="11:15" ht="11.25">
      <c r="K64" s="208"/>
      <c r="L64" s="208"/>
      <c r="M64" s="208"/>
      <c r="N64" s="208"/>
      <c r="O64" s="208"/>
    </row>
    <row r="65" spans="11:15" ht="11.25">
      <c r="K65" s="208"/>
      <c r="L65" s="208"/>
      <c r="M65" s="208"/>
      <c r="N65" s="208"/>
      <c r="O65" s="208"/>
    </row>
    <row r="66" spans="11:15" ht="11.25">
      <c r="K66" s="208"/>
      <c r="L66" s="208"/>
      <c r="M66" s="208"/>
      <c r="N66" s="208"/>
      <c r="O66" s="208"/>
    </row>
    <row r="67" spans="11:15" ht="11.25">
      <c r="K67" s="208"/>
      <c r="L67" s="208"/>
      <c r="M67" s="208"/>
      <c r="N67" s="208"/>
      <c r="O67" s="208"/>
    </row>
    <row r="68" spans="11:15" ht="11.25">
      <c r="K68" s="208"/>
      <c r="L68" s="208"/>
      <c r="M68" s="208"/>
      <c r="N68" s="208"/>
      <c r="O68" s="208"/>
    </row>
    <row r="69" spans="11:15" ht="11.25">
      <c r="K69" s="208"/>
      <c r="L69" s="208"/>
      <c r="M69" s="208"/>
      <c r="N69" s="208"/>
      <c r="O69" s="208"/>
    </row>
    <row r="70" spans="11:15" ht="11.25">
      <c r="K70" s="208"/>
      <c r="L70" s="208"/>
      <c r="M70" s="208"/>
      <c r="N70" s="208"/>
      <c r="O70" s="208"/>
    </row>
    <row r="71" spans="11:15" ht="11.25">
      <c r="K71" s="208"/>
      <c r="L71" s="208"/>
      <c r="M71" s="208"/>
      <c r="N71" s="208"/>
      <c r="O71" s="208"/>
    </row>
    <row r="72" spans="11:15" ht="11.25">
      <c r="K72" s="208"/>
      <c r="L72" s="208"/>
      <c r="M72" s="208"/>
      <c r="N72" s="208"/>
      <c r="O72" s="208"/>
    </row>
    <row r="73" spans="11:15" ht="11.25">
      <c r="K73" s="208"/>
      <c r="L73" s="208"/>
      <c r="M73" s="208"/>
      <c r="N73" s="208"/>
      <c r="O73" s="208"/>
    </row>
    <row r="74" spans="11:15" ht="11.25">
      <c r="K74" s="208"/>
      <c r="L74" s="208"/>
      <c r="M74" s="208"/>
      <c r="N74" s="208"/>
      <c r="O74" s="208"/>
    </row>
    <row r="75" spans="11:15" ht="11.25">
      <c r="K75" s="208"/>
      <c r="L75" s="208"/>
      <c r="M75" s="208"/>
      <c r="N75" s="208"/>
      <c r="O75" s="208"/>
    </row>
    <row r="76" spans="11:15" ht="11.25">
      <c r="K76" s="208"/>
      <c r="L76" s="208"/>
      <c r="M76" s="208"/>
      <c r="N76" s="208"/>
      <c r="O76" s="208"/>
    </row>
    <row r="77" spans="11:15" ht="11.25">
      <c r="K77" s="208"/>
      <c r="L77" s="208"/>
      <c r="M77" s="208"/>
      <c r="N77" s="208"/>
      <c r="O77" s="208"/>
    </row>
    <row r="78" spans="11:15" ht="11.25">
      <c r="K78" s="208"/>
      <c r="L78" s="208"/>
      <c r="M78" s="208"/>
      <c r="N78" s="208"/>
      <c r="O78" s="208"/>
    </row>
    <row r="79" spans="11:15" ht="11.25">
      <c r="K79" s="208"/>
      <c r="L79" s="208"/>
      <c r="M79" s="208"/>
      <c r="N79" s="208"/>
      <c r="O79" s="208"/>
    </row>
    <row r="80" spans="11:15" ht="11.25">
      <c r="K80" s="208"/>
      <c r="L80" s="208"/>
      <c r="M80" s="208"/>
      <c r="N80" s="208"/>
      <c r="O80" s="208"/>
    </row>
    <row r="81" spans="11:15" ht="11.25">
      <c r="K81" s="208"/>
      <c r="L81" s="208"/>
      <c r="M81" s="208"/>
      <c r="N81" s="208"/>
      <c r="O81" s="208"/>
    </row>
    <row r="82" spans="11:15" ht="11.25">
      <c r="K82" s="208"/>
      <c r="L82" s="208"/>
      <c r="M82" s="208"/>
      <c r="N82" s="208"/>
      <c r="O82" s="208"/>
    </row>
    <row r="83" spans="11:15" ht="11.25">
      <c r="K83" s="208"/>
      <c r="L83" s="208"/>
      <c r="M83" s="208"/>
      <c r="N83" s="208"/>
      <c r="O83" s="208"/>
    </row>
    <row r="84" spans="11:15" ht="11.25">
      <c r="K84" s="208"/>
      <c r="L84" s="208"/>
      <c r="M84" s="208"/>
      <c r="N84" s="208"/>
      <c r="O84" s="208"/>
    </row>
    <row r="85" spans="11:15" ht="11.25">
      <c r="K85" s="208"/>
      <c r="L85" s="208"/>
      <c r="M85" s="208"/>
      <c r="N85" s="208"/>
      <c r="O85" s="208"/>
    </row>
    <row r="86" spans="11:15" ht="11.25">
      <c r="K86" s="208"/>
      <c r="L86" s="208"/>
      <c r="M86" s="208"/>
      <c r="N86" s="208"/>
      <c r="O86" s="208"/>
    </row>
    <row r="87" spans="11:15" ht="11.25">
      <c r="K87" s="208"/>
      <c r="L87" s="208"/>
      <c r="M87" s="208"/>
      <c r="N87" s="208"/>
      <c r="O87" s="208"/>
    </row>
    <row r="88" spans="11:15" ht="11.25">
      <c r="K88" s="208"/>
      <c r="L88" s="208"/>
      <c r="M88" s="208"/>
      <c r="N88" s="208"/>
      <c r="O88" s="208"/>
    </row>
    <row r="89" spans="11:15" ht="11.25">
      <c r="K89" s="208"/>
      <c r="L89" s="208"/>
      <c r="M89" s="208"/>
      <c r="N89" s="208"/>
      <c r="O89" s="208"/>
    </row>
    <row r="90" spans="11:15" ht="11.25">
      <c r="K90" s="208"/>
      <c r="L90" s="208"/>
      <c r="M90" s="208"/>
      <c r="N90" s="208"/>
      <c r="O90" s="208"/>
    </row>
    <row r="91" spans="11:15" ht="11.25">
      <c r="K91" s="208"/>
      <c r="L91" s="208"/>
      <c r="M91" s="208"/>
      <c r="N91" s="208"/>
      <c r="O91" s="208"/>
    </row>
    <row r="92" spans="11:15" ht="11.25">
      <c r="K92" s="208"/>
      <c r="L92" s="208"/>
      <c r="M92" s="208"/>
      <c r="N92" s="208"/>
      <c r="O92" s="208"/>
    </row>
    <row r="93" spans="11:15" ht="11.25">
      <c r="K93" s="208"/>
      <c r="L93" s="208"/>
      <c r="M93" s="208"/>
      <c r="N93" s="208"/>
      <c r="O93" s="208"/>
    </row>
    <row r="94" spans="11:15" ht="11.25">
      <c r="K94" s="208"/>
      <c r="L94" s="208"/>
      <c r="M94" s="208"/>
      <c r="N94" s="208"/>
      <c r="O94" s="208"/>
    </row>
    <row r="95" spans="11:15" ht="11.25">
      <c r="K95" s="208"/>
      <c r="L95" s="208"/>
      <c r="M95" s="208"/>
      <c r="N95" s="208"/>
      <c r="O95" s="208"/>
    </row>
  </sheetData>
  <sheetProtection sheet="1" objects="1" scenarios="1"/>
  <mergeCells count="12">
    <mergeCell ref="A5:C5"/>
    <mergeCell ref="A4:C4"/>
    <mergeCell ref="K3:O3"/>
    <mergeCell ref="A3:C3"/>
    <mergeCell ref="D3:H3"/>
    <mergeCell ref="K5:O5"/>
    <mergeCell ref="D2:H2"/>
    <mergeCell ref="K1:O2"/>
    <mergeCell ref="A1:B1"/>
    <mergeCell ref="C1:D1"/>
    <mergeCell ref="E1:F1"/>
    <mergeCell ref="G1:I1"/>
  </mergeCells>
  <conditionalFormatting sqref="J7:J41">
    <cfRule type="cellIs" priority="1" dxfId="0" operator="between" stopIfTrue="1">
      <formula>8</formula>
      <formula>10</formula>
    </cfRule>
    <cfRule type="cellIs" priority="2" dxfId="1" operator="between" stopIfTrue="1">
      <formula>6</formula>
      <formula>7.9</formula>
    </cfRule>
    <cfRule type="cellIs" priority="3" dxfId="2" operator="lessThan" stopIfTrue="1">
      <formula>6</formula>
    </cfRule>
  </conditionalFormatting>
  <conditionalFormatting sqref="D7:H41">
    <cfRule type="cellIs" priority="4" dxfId="3" operator="between" stopIfTrue="1">
      <formula>D$5+1</formula>
      <formula>D$4+1</formula>
    </cfRule>
  </conditionalFormatting>
  <conditionalFormatting sqref="G1">
    <cfRule type="cellIs" priority="5" dxfId="4" operator="equal" stopIfTrue="1">
      <formula>"(klik hier en vul in)"</formula>
    </cfRule>
  </conditionalFormatting>
  <conditionalFormatting sqref="C7:C41">
    <cfRule type="cellIs" priority="6" dxfId="5" operator="notEqual" stopIfTrue="1">
      <formula>SUM(D7:H7)</formula>
    </cfRule>
  </conditionalFormatting>
  <conditionalFormatting sqref="K7:O41">
    <cfRule type="expression" priority="7" dxfId="6" stopIfTrue="1">
      <formula>$C7=""</formula>
    </cfRule>
  </conditionalFormatting>
  <conditionalFormatting sqref="I7:I41">
    <cfRule type="expression" priority="8" dxfId="7" stopIfTrue="1">
      <formula>C7=""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7" r:id="rId3"/>
  <headerFooter alignWithMargins="0">
    <oddFooter>&amp;L&amp;8© 2008 - Malmberg, Den Bosch&amp;R&amp;8AdT / &amp;D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29">
    <pageSetUpPr fitToPage="1"/>
  </sheetPr>
  <dimension ref="A1:AA75"/>
  <sheetViews>
    <sheetView showGridLines="0" zoomScaleSheetLayoutView="50" workbookViewId="0" topLeftCell="A1">
      <selection activeCell="A1" sqref="A1:B1"/>
    </sheetView>
  </sheetViews>
  <sheetFormatPr defaultColWidth="9.00390625" defaultRowHeight="11.25"/>
  <cols>
    <col min="1" max="1" width="3.625" style="72" customWidth="1"/>
    <col min="2" max="2" width="25.625" style="72" customWidth="1"/>
    <col min="3" max="12" width="4.625" style="134" customWidth="1"/>
    <col min="13" max="13" width="4.625" style="135" customWidth="1"/>
    <col min="14" max="17" width="4.625" style="134" customWidth="1"/>
    <col min="18" max="22" width="4.625" style="72" customWidth="1"/>
    <col min="23" max="27" width="4.625" style="67" hidden="1" customWidth="1"/>
  </cols>
  <sheetData>
    <row r="1" spans="1:27" ht="19.5" customHeight="1" thickBot="1">
      <c r="A1" s="459" t="s">
        <v>110</v>
      </c>
      <c r="B1" s="460"/>
      <c r="C1" s="459" t="s">
        <v>107</v>
      </c>
      <c r="D1" s="461"/>
      <c r="E1" s="461"/>
      <c r="F1" s="461"/>
      <c r="G1" s="460"/>
      <c r="H1" s="4"/>
      <c r="I1" s="73"/>
      <c r="J1" s="73"/>
      <c r="K1" s="73"/>
      <c r="L1" s="8"/>
      <c r="M1" s="3"/>
      <c r="N1" s="3"/>
      <c r="O1" s="8"/>
      <c r="P1" s="3"/>
      <c r="Q1" s="3"/>
      <c r="R1" s="450"/>
      <c r="S1" s="451"/>
      <c r="T1" s="451"/>
      <c r="U1" s="451"/>
      <c r="V1" s="452"/>
      <c r="W1" s="463" t="s">
        <v>100</v>
      </c>
      <c r="X1" s="464"/>
      <c r="Y1" s="464"/>
      <c r="Z1" s="464"/>
      <c r="AA1" s="465"/>
    </row>
    <row r="2" spans="1:27" ht="15" customHeight="1">
      <c r="A2" s="4"/>
      <c r="B2" s="4"/>
      <c r="C2" s="4"/>
      <c r="D2" s="4"/>
      <c r="E2" s="4"/>
      <c r="F2" s="5"/>
      <c r="G2" s="73"/>
      <c r="H2" s="73"/>
      <c r="I2" s="73"/>
      <c r="J2" s="73"/>
      <c r="K2" s="73"/>
      <c r="L2" s="8"/>
      <c r="M2" s="3"/>
      <c r="N2" s="3"/>
      <c r="O2" s="8"/>
      <c r="P2" s="3"/>
      <c r="Q2" s="3"/>
      <c r="R2" s="453"/>
      <c r="S2" s="443"/>
      <c r="T2" s="443"/>
      <c r="U2" s="443"/>
      <c r="V2" s="445"/>
      <c r="W2" s="466"/>
      <c r="X2" s="469"/>
      <c r="Y2" s="472"/>
      <c r="Z2" s="472"/>
      <c r="AA2" s="475"/>
    </row>
    <row r="3" spans="1:27" ht="24.75" customHeight="1" thickBot="1">
      <c r="A3" s="60"/>
      <c r="B3" s="61"/>
      <c r="C3" s="62"/>
      <c r="D3" s="62"/>
      <c r="E3" s="62"/>
      <c r="F3" s="62"/>
      <c r="G3" s="62"/>
      <c r="H3" s="62"/>
      <c r="I3" s="62"/>
      <c r="J3" s="62"/>
      <c r="K3" s="62"/>
      <c r="L3" s="61"/>
      <c r="M3" s="62"/>
      <c r="N3" s="62"/>
      <c r="O3" s="61"/>
      <c r="P3" s="62"/>
      <c r="Q3" s="62"/>
      <c r="R3" s="454"/>
      <c r="S3" s="444"/>
      <c r="T3" s="444"/>
      <c r="U3" s="444"/>
      <c r="V3" s="446"/>
      <c r="W3" s="467"/>
      <c r="X3" s="470"/>
      <c r="Y3" s="473"/>
      <c r="Z3" s="473"/>
      <c r="AA3" s="476"/>
    </row>
    <row r="4" spans="1:27" ht="15" customHeight="1" thickBot="1">
      <c r="A4" s="462" t="s">
        <v>27</v>
      </c>
      <c r="B4" s="462"/>
      <c r="C4" s="74">
        <v>1</v>
      </c>
      <c r="D4" s="75">
        <v>2</v>
      </c>
      <c r="E4" s="75" t="s">
        <v>70</v>
      </c>
      <c r="F4" s="75">
        <v>3</v>
      </c>
      <c r="G4" s="75">
        <v>4</v>
      </c>
      <c r="H4" s="75" t="s">
        <v>71</v>
      </c>
      <c r="I4" s="75">
        <v>5</v>
      </c>
      <c r="J4" s="75">
        <v>6</v>
      </c>
      <c r="K4" s="75" t="s">
        <v>72</v>
      </c>
      <c r="L4" s="75">
        <v>7</v>
      </c>
      <c r="M4" s="76">
        <v>8</v>
      </c>
      <c r="N4" s="76" t="s">
        <v>73</v>
      </c>
      <c r="O4" s="75">
        <v>9</v>
      </c>
      <c r="P4" s="77">
        <v>10</v>
      </c>
      <c r="Q4" s="102" t="s">
        <v>74</v>
      </c>
      <c r="R4" s="447" t="s">
        <v>75</v>
      </c>
      <c r="S4" s="448"/>
      <c r="T4" s="448"/>
      <c r="U4" s="448"/>
      <c r="V4" s="449"/>
      <c r="W4" s="468"/>
      <c r="X4" s="471"/>
      <c r="Y4" s="474"/>
      <c r="Z4" s="474"/>
      <c r="AA4" s="477"/>
    </row>
    <row r="5" spans="1:27" ht="15" customHeight="1" thickBot="1">
      <c r="A5" s="455" t="s">
        <v>104</v>
      </c>
      <c r="B5" s="456"/>
      <c r="C5" s="136">
        <f>IF(rapportages!C$5="III",rapportages!C5,"")</f>
      </c>
      <c r="D5" s="137">
        <f>IF(rapportages!D$5="III",rapportages!D5,"")</f>
      </c>
      <c r="E5" s="137">
        <f>IF(rapportages!E$5="III",rapportages!E5,"")</f>
      </c>
      <c r="F5" s="137">
        <f>IF(rapportages!F$5="III",rapportages!F5,"")</f>
      </c>
      <c r="G5" s="137">
        <f>IF(rapportages!G$5="III",rapportages!G5,"")</f>
      </c>
      <c r="H5" s="137">
        <f>IF(rapportages!H$5="III",rapportages!H5,"")</f>
      </c>
      <c r="I5" s="137">
        <f>IF(rapportages!I$5="III",rapportages!I5,"")</f>
      </c>
      <c r="J5" s="137">
        <f>IF(rapportages!J$5="III",rapportages!J5,"")</f>
      </c>
      <c r="K5" s="137">
        <f>IF(rapportages!K$5="III",rapportages!K5,"")</f>
      </c>
      <c r="L5" s="137">
        <f>IF(rapportages!L$5="III",rapportages!L5,"")</f>
      </c>
      <c r="M5" s="137">
        <f>IF(rapportages!M$5="III",rapportages!M5,"")</f>
      </c>
      <c r="N5" s="137">
        <f>IF(rapportages!N$5="III",rapportages!N5,"")</f>
      </c>
      <c r="O5" s="137">
        <f>IF(rapportages!O$5="III",rapportages!O5,"")</f>
      </c>
      <c r="P5" s="138">
        <f>IF(rapportages!P$5="III",rapportages!P5,"")</f>
      </c>
      <c r="Q5" s="138">
        <f>IF(rapportages!Q$5="III",rapportages!Q5,"")</f>
      </c>
      <c r="R5" s="78"/>
      <c r="S5" s="79"/>
      <c r="T5" s="79" t="s">
        <v>12</v>
      </c>
      <c r="U5" s="79"/>
      <c r="V5" s="80"/>
      <c r="W5" s="103" t="s">
        <v>10</v>
      </c>
      <c r="X5" s="104" t="s">
        <v>11</v>
      </c>
      <c r="Y5" s="104" t="s">
        <v>12</v>
      </c>
      <c r="Z5" s="104" t="s">
        <v>13</v>
      </c>
      <c r="AA5" s="105" t="s">
        <v>14</v>
      </c>
    </row>
    <row r="6" spans="1:27" ht="22.5" customHeight="1" thickBot="1">
      <c r="A6" s="457" t="s">
        <v>6</v>
      </c>
      <c r="B6" s="458"/>
      <c r="C6" s="81"/>
      <c r="D6" s="82"/>
      <c r="E6" s="82"/>
      <c r="F6" s="82"/>
      <c r="G6" s="82"/>
      <c r="H6" s="82"/>
      <c r="I6" s="82"/>
      <c r="J6" s="82"/>
      <c r="K6" s="82"/>
      <c r="L6" s="83"/>
      <c r="M6" s="82"/>
      <c r="N6" s="82"/>
      <c r="O6" s="83"/>
      <c r="P6" s="84"/>
      <c r="Q6" s="84"/>
      <c r="R6" s="85"/>
      <c r="S6" s="86"/>
      <c r="T6" s="86"/>
      <c r="U6" s="86"/>
      <c r="V6" s="87"/>
      <c r="W6" s="106"/>
      <c r="X6" s="107"/>
      <c r="Y6" s="107"/>
      <c r="Z6" s="107"/>
      <c r="AA6" s="108"/>
    </row>
    <row r="7" spans="1:27" ht="22.5" customHeight="1">
      <c r="A7" s="88">
        <v>1</v>
      </c>
      <c r="B7" s="89">
        <f>IF('toets 1'!B7&lt;&gt;"",'toets 1'!B7,"")</f>
      </c>
      <c r="C7" s="109">
        <f>IF(rapportages!C$5="III",rapportages!C7,"")</f>
      </c>
      <c r="D7" s="110">
        <f>IF(rapportages!D$5="III",rapportages!D7,"")</f>
      </c>
      <c r="E7" s="110">
        <f>IF(rapportages!E$5="III",rapportages!E7,"")</f>
      </c>
      <c r="F7" s="110">
        <f>IF(rapportages!F$5="III",rapportages!F7,"")</f>
      </c>
      <c r="G7" s="110">
        <f>IF(rapportages!G$5="III",rapportages!G7,"")</f>
      </c>
      <c r="H7" s="110">
        <f>IF(rapportages!H$5="III",rapportages!H7,"")</f>
      </c>
      <c r="I7" s="110">
        <f>IF(rapportages!I$5="III",rapportages!I7,"")</f>
      </c>
      <c r="J7" s="110">
        <f>IF(rapportages!J$5="III",rapportages!J7,"")</f>
      </c>
      <c r="K7" s="110">
        <f>IF(rapportages!K$5="III",rapportages!K7,"")</f>
      </c>
      <c r="L7" s="110">
        <f>IF(rapportages!L$5="III",rapportages!L7,"")</f>
      </c>
      <c r="M7" s="110">
        <f>IF(rapportages!M$5="III",rapportages!M7,"")</f>
      </c>
      <c r="N7" s="110">
        <f>IF(rapportages!N$5="III",rapportages!N7,"")</f>
      </c>
      <c r="O7" s="110">
        <f>IF(rapportages!O$5="III",rapportages!O7,"")</f>
      </c>
      <c r="P7" s="111">
        <f>IF(rapportages!P$5="III",rapportages!P7,"")</f>
      </c>
      <c r="Q7" s="111">
        <f>IF(rapportages!Q$5="III",rapportages!Q7,"")</f>
      </c>
      <c r="R7" s="90"/>
      <c r="S7" s="90"/>
      <c r="T7" s="90">
        <f>IF(SUM(C7:Q7)=0,"",AVERAGE(C7:Q7))</f>
      </c>
      <c r="U7" s="91"/>
      <c r="V7" s="92"/>
      <c r="W7" s="112">
        <f aca="true" t="shared" si="0" ref="W7:W41">IF(AND(R7&gt;0,R7&lt;10.1),R7,"")</f>
      </c>
      <c r="X7" s="113">
        <f aca="true" t="shared" si="1" ref="X7:X41">IF(AND(S7&gt;0,S7&lt;10.1),S7,"")</f>
      </c>
      <c r="Y7" s="113">
        <f aca="true" t="shared" si="2" ref="Y7:Y41">IF(AND(T7&gt;0,T7&lt;10.1),T7,"")</f>
      </c>
      <c r="Z7" s="113">
        <f aca="true" t="shared" si="3" ref="Z7:Z41">IF(AND(U7&gt;0,U7&lt;10.1),U7,"")</f>
      </c>
      <c r="AA7" s="114">
        <f aca="true" t="shared" si="4" ref="AA7:AA41">IF(AND(V7&gt;0,V7&lt;10.1),V7,"")</f>
      </c>
    </row>
    <row r="8" spans="1:27" ht="22.5" customHeight="1">
      <c r="A8" s="68">
        <v>2</v>
      </c>
      <c r="B8" s="69">
        <f>IF('toets 1'!B8&lt;&gt;"",'toets 1'!B8,"")</f>
      </c>
      <c r="C8" s="115">
        <f>IF(rapportages!C$5="III",rapportages!C8,"")</f>
      </c>
      <c r="D8" s="116">
        <f>IF(rapportages!D$5="III",rapportages!D8,"")</f>
      </c>
      <c r="E8" s="116">
        <f>IF(rapportages!E$5="III",rapportages!E8,"")</f>
      </c>
      <c r="F8" s="116">
        <f>IF(rapportages!F$5="III",rapportages!F8,"")</f>
      </c>
      <c r="G8" s="116">
        <f>IF(rapportages!G$5="III",rapportages!G8,"")</f>
      </c>
      <c r="H8" s="116">
        <f>IF(rapportages!H$5="III",rapportages!H8,"")</f>
      </c>
      <c r="I8" s="116">
        <f>IF(rapportages!I$5="III",rapportages!I8,"")</f>
      </c>
      <c r="J8" s="116">
        <f>IF(rapportages!J$5="III",rapportages!J8,"")</f>
      </c>
      <c r="K8" s="116">
        <f>IF(rapportages!K$5="III",rapportages!K8,"")</f>
      </c>
      <c r="L8" s="116">
        <f>IF(rapportages!L$5="III",rapportages!L8,"")</f>
      </c>
      <c r="M8" s="116">
        <f>IF(rapportages!M$5="III",rapportages!M8,"")</f>
      </c>
      <c r="N8" s="116">
        <f>IF(rapportages!N$5="III",rapportages!N8,"")</f>
      </c>
      <c r="O8" s="116">
        <f>IF(rapportages!O$5="III",rapportages!O8,"")</f>
      </c>
      <c r="P8" s="117">
        <f>IF(rapportages!P$5="III",rapportages!P8,"")</f>
      </c>
      <c r="Q8" s="117">
        <f>IF(rapportages!Q$5="III",rapportages!Q8,"")</f>
      </c>
      <c r="R8" s="93"/>
      <c r="S8" s="93"/>
      <c r="T8" s="93">
        <f aca="true" t="shared" si="5" ref="T8:T41">IF(SUM(C8:Q8)=0,"",AVERAGE(C8:Q8))</f>
      </c>
      <c r="U8" s="94"/>
      <c r="V8" s="95"/>
      <c r="W8" s="118">
        <f t="shared" si="0"/>
      </c>
      <c r="X8" s="119">
        <f t="shared" si="1"/>
      </c>
      <c r="Y8" s="119">
        <f t="shared" si="2"/>
      </c>
      <c r="Z8" s="119">
        <f t="shared" si="3"/>
      </c>
      <c r="AA8" s="120">
        <f t="shared" si="4"/>
      </c>
    </row>
    <row r="9" spans="1:27" ht="22.5" customHeight="1">
      <c r="A9" s="68">
        <v>3</v>
      </c>
      <c r="B9" s="69">
        <f>IF('toets 1'!B9&lt;&gt;"",'toets 1'!B9,"")</f>
      </c>
      <c r="C9" s="115">
        <f>IF(rapportages!C$5="III",rapportages!C9,"")</f>
      </c>
      <c r="D9" s="116">
        <f>IF(rapportages!D$5="III",rapportages!D9,"")</f>
      </c>
      <c r="E9" s="116">
        <f>IF(rapportages!E$5="III",rapportages!E9,"")</f>
      </c>
      <c r="F9" s="116">
        <f>IF(rapportages!F$5="III",rapportages!F9,"")</f>
      </c>
      <c r="G9" s="116">
        <f>IF(rapportages!G$5="III",rapportages!G9,"")</f>
      </c>
      <c r="H9" s="116">
        <f>IF(rapportages!H$5="III",rapportages!H9,"")</f>
      </c>
      <c r="I9" s="116">
        <f>IF(rapportages!I$5="III",rapportages!I9,"")</f>
      </c>
      <c r="J9" s="116">
        <f>IF(rapportages!J$5="III",rapportages!J9,"")</f>
      </c>
      <c r="K9" s="116">
        <f>IF(rapportages!K$5="III",rapportages!K9,"")</f>
      </c>
      <c r="L9" s="116">
        <f>IF(rapportages!L$5="III",rapportages!L9,"")</f>
      </c>
      <c r="M9" s="116">
        <f>IF(rapportages!M$5="III",rapportages!M9,"")</f>
      </c>
      <c r="N9" s="116">
        <f>IF(rapportages!N$5="III",rapportages!N9,"")</f>
      </c>
      <c r="O9" s="116">
        <f>IF(rapportages!O$5="III",rapportages!O9,"")</f>
      </c>
      <c r="P9" s="117">
        <f>IF(rapportages!P$5="III",rapportages!P9,"")</f>
      </c>
      <c r="Q9" s="117">
        <f>IF(rapportages!Q$5="III",rapportages!Q9,"")</f>
      </c>
      <c r="R9" s="93"/>
      <c r="S9" s="93"/>
      <c r="T9" s="93">
        <f t="shared" si="5"/>
      </c>
      <c r="U9" s="94"/>
      <c r="V9" s="95"/>
      <c r="W9" s="118">
        <f t="shared" si="0"/>
      </c>
      <c r="X9" s="119">
        <f t="shared" si="1"/>
      </c>
      <c r="Y9" s="119">
        <f t="shared" si="2"/>
      </c>
      <c r="Z9" s="119">
        <f t="shared" si="3"/>
      </c>
      <c r="AA9" s="120">
        <f t="shared" si="4"/>
      </c>
    </row>
    <row r="10" spans="1:27" ht="22.5" customHeight="1">
      <c r="A10" s="68">
        <v>4</v>
      </c>
      <c r="B10" s="69">
        <f>IF('toets 1'!B10&lt;&gt;"",'toets 1'!B10,"")</f>
      </c>
      <c r="C10" s="115">
        <f>IF(rapportages!C$5="III",rapportages!C10,"")</f>
      </c>
      <c r="D10" s="116">
        <f>IF(rapportages!D$5="III",rapportages!D10,"")</f>
      </c>
      <c r="E10" s="116">
        <f>IF(rapportages!E$5="III",rapportages!E10,"")</f>
      </c>
      <c r="F10" s="116">
        <f>IF(rapportages!F$5="III",rapportages!F10,"")</f>
      </c>
      <c r="G10" s="116">
        <f>IF(rapportages!G$5="III",rapportages!G10,"")</f>
      </c>
      <c r="H10" s="116">
        <f>IF(rapportages!H$5="III",rapportages!H10,"")</f>
      </c>
      <c r="I10" s="116">
        <f>IF(rapportages!I$5="III",rapportages!I10,"")</f>
      </c>
      <c r="J10" s="116">
        <f>IF(rapportages!J$5="III",rapportages!J10,"")</f>
      </c>
      <c r="K10" s="116">
        <f>IF(rapportages!K$5="III",rapportages!K10,"")</f>
      </c>
      <c r="L10" s="116">
        <f>IF(rapportages!L$5="III",rapportages!L10,"")</f>
      </c>
      <c r="M10" s="116">
        <f>IF(rapportages!M$5="III",rapportages!M10,"")</f>
      </c>
      <c r="N10" s="116">
        <f>IF(rapportages!N$5="III",rapportages!N10,"")</f>
      </c>
      <c r="O10" s="116">
        <f>IF(rapportages!O$5="III",rapportages!O10,"")</f>
      </c>
      <c r="P10" s="117">
        <f>IF(rapportages!P$5="III",rapportages!P10,"")</f>
      </c>
      <c r="Q10" s="117">
        <f>IF(rapportages!Q$5="III",rapportages!Q10,"")</f>
      </c>
      <c r="R10" s="93"/>
      <c r="S10" s="93"/>
      <c r="T10" s="93">
        <f t="shared" si="5"/>
      </c>
      <c r="U10" s="94"/>
      <c r="V10" s="95"/>
      <c r="W10" s="118">
        <f t="shared" si="0"/>
      </c>
      <c r="X10" s="119">
        <f t="shared" si="1"/>
      </c>
      <c r="Y10" s="119">
        <f t="shared" si="2"/>
      </c>
      <c r="Z10" s="119">
        <f t="shared" si="3"/>
      </c>
      <c r="AA10" s="120">
        <f t="shared" si="4"/>
      </c>
    </row>
    <row r="11" spans="1:27" ht="22.5" customHeight="1">
      <c r="A11" s="68">
        <v>5</v>
      </c>
      <c r="B11" s="69">
        <f>IF('toets 1'!B11&lt;&gt;"",'toets 1'!B11,"")</f>
      </c>
      <c r="C11" s="115">
        <f>IF(rapportages!C$5="III",rapportages!C11,"")</f>
      </c>
      <c r="D11" s="116">
        <f>IF(rapportages!D$5="III",rapportages!D11,"")</f>
      </c>
      <c r="E11" s="116">
        <f>IF(rapportages!E$5="III",rapportages!E11,"")</f>
      </c>
      <c r="F11" s="116">
        <f>IF(rapportages!F$5="III",rapportages!F11,"")</f>
      </c>
      <c r="G11" s="116">
        <f>IF(rapportages!G$5="III",rapportages!G11,"")</f>
      </c>
      <c r="H11" s="116">
        <f>IF(rapportages!H$5="III",rapportages!H11,"")</f>
      </c>
      <c r="I11" s="116">
        <f>IF(rapportages!I$5="III",rapportages!I11,"")</f>
      </c>
      <c r="J11" s="116">
        <f>IF(rapportages!J$5="III",rapportages!J11,"")</f>
      </c>
      <c r="K11" s="116">
        <f>IF(rapportages!K$5="III",rapportages!K11,"")</f>
      </c>
      <c r="L11" s="116">
        <f>IF(rapportages!L$5="III",rapportages!L11,"")</f>
      </c>
      <c r="M11" s="116">
        <f>IF(rapportages!M$5="III",rapportages!M11,"")</f>
      </c>
      <c r="N11" s="116">
        <f>IF(rapportages!N$5="III",rapportages!N11,"")</f>
      </c>
      <c r="O11" s="116">
        <f>IF(rapportages!O$5="III",rapportages!O11,"")</f>
      </c>
      <c r="P11" s="117">
        <f>IF(rapportages!P$5="III",rapportages!P11,"")</f>
      </c>
      <c r="Q11" s="117">
        <f>IF(rapportages!Q$5="III",rapportages!Q11,"")</f>
      </c>
      <c r="R11" s="93"/>
      <c r="S11" s="93"/>
      <c r="T11" s="93">
        <f t="shared" si="5"/>
      </c>
      <c r="U11" s="94"/>
      <c r="V11" s="95"/>
      <c r="W11" s="118">
        <f t="shared" si="0"/>
      </c>
      <c r="X11" s="119">
        <f t="shared" si="1"/>
      </c>
      <c r="Y11" s="119">
        <f t="shared" si="2"/>
      </c>
      <c r="Z11" s="119">
        <f t="shared" si="3"/>
      </c>
      <c r="AA11" s="120">
        <f t="shared" si="4"/>
      </c>
    </row>
    <row r="12" spans="1:27" ht="22.5" customHeight="1">
      <c r="A12" s="68">
        <v>6</v>
      </c>
      <c r="B12" s="69">
        <f>IF('toets 1'!B12&lt;&gt;"",'toets 1'!B12,"")</f>
      </c>
      <c r="C12" s="115">
        <f>IF(rapportages!C$5="III",rapportages!C12,"")</f>
      </c>
      <c r="D12" s="116">
        <f>IF(rapportages!D$5="III",rapportages!D12,"")</f>
      </c>
      <c r="E12" s="116">
        <f>IF(rapportages!E$5="III",rapportages!E12,"")</f>
      </c>
      <c r="F12" s="116">
        <f>IF(rapportages!F$5="III",rapportages!F12,"")</f>
      </c>
      <c r="G12" s="116">
        <f>IF(rapportages!G$5="III",rapportages!G12,"")</f>
      </c>
      <c r="H12" s="116">
        <f>IF(rapportages!H$5="III",rapportages!H12,"")</f>
      </c>
      <c r="I12" s="116">
        <f>IF(rapportages!I$5="III",rapportages!I12,"")</f>
      </c>
      <c r="J12" s="116">
        <f>IF(rapportages!J$5="III",rapportages!J12,"")</f>
      </c>
      <c r="K12" s="116">
        <f>IF(rapportages!K$5="III",rapportages!K12,"")</f>
      </c>
      <c r="L12" s="116">
        <f>IF(rapportages!L$5="III",rapportages!L12,"")</f>
      </c>
      <c r="M12" s="116">
        <f>IF(rapportages!M$5="III",rapportages!M12,"")</f>
      </c>
      <c r="N12" s="116">
        <f>IF(rapportages!N$5="III",rapportages!N12,"")</f>
      </c>
      <c r="O12" s="116">
        <f>IF(rapportages!O$5="III",rapportages!O12,"")</f>
      </c>
      <c r="P12" s="117">
        <f>IF(rapportages!P$5="III",rapportages!P12,"")</f>
      </c>
      <c r="Q12" s="117">
        <f>IF(rapportages!Q$5="III",rapportages!Q12,"")</f>
      </c>
      <c r="R12" s="93"/>
      <c r="S12" s="93"/>
      <c r="T12" s="93">
        <f t="shared" si="5"/>
      </c>
      <c r="U12" s="94"/>
      <c r="V12" s="95"/>
      <c r="W12" s="118">
        <f t="shared" si="0"/>
      </c>
      <c r="X12" s="119">
        <f t="shared" si="1"/>
      </c>
      <c r="Y12" s="119">
        <f t="shared" si="2"/>
      </c>
      <c r="Z12" s="119">
        <f t="shared" si="3"/>
      </c>
      <c r="AA12" s="120">
        <f t="shared" si="4"/>
      </c>
    </row>
    <row r="13" spans="1:27" ht="22.5" customHeight="1">
      <c r="A13" s="68">
        <v>7</v>
      </c>
      <c r="B13" s="69">
        <f>IF('toets 1'!B13&lt;&gt;"",'toets 1'!B13,"")</f>
      </c>
      <c r="C13" s="115">
        <f>IF(rapportages!C$5="III",rapportages!C13,"")</f>
      </c>
      <c r="D13" s="116">
        <f>IF(rapportages!D$5="III",rapportages!D13,"")</f>
      </c>
      <c r="E13" s="116">
        <f>IF(rapportages!E$5="III",rapportages!E13,"")</f>
      </c>
      <c r="F13" s="116">
        <f>IF(rapportages!F$5="III",rapportages!F13,"")</f>
      </c>
      <c r="G13" s="116">
        <f>IF(rapportages!G$5="III",rapportages!G13,"")</f>
      </c>
      <c r="H13" s="116">
        <f>IF(rapportages!H$5="III",rapportages!H13,"")</f>
      </c>
      <c r="I13" s="116">
        <f>IF(rapportages!I$5="III",rapportages!I13,"")</f>
      </c>
      <c r="J13" s="116">
        <f>IF(rapportages!J$5="III",rapportages!J13,"")</f>
      </c>
      <c r="K13" s="116">
        <f>IF(rapportages!K$5="III",rapportages!K13,"")</f>
      </c>
      <c r="L13" s="116">
        <f>IF(rapportages!L$5="III",rapportages!L13,"")</f>
      </c>
      <c r="M13" s="116">
        <f>IF(rapportages!M$5="III",rapportages!M13,"")</f>
      </c>
      <c r="N13" s="116">
        <f>IF(rapportages!N$5="III",rapportages!N13,"")</f>
      </c>
      <c r="O13" s="116">
        <f>IF(rapportages!O$5="III",rapportages!O13,"")</f>
      </c>
      <c r="P13" s="117">
        <f>IF(rapportages!P$5="III",rapportages!P13,"")</f>
      </c>
      <c r="Q13" s="117">
        <f>IF(rapportages!Q$5="III",rapportages!Q13,"")</f>
      </c>
      <c r="R13" s="93"/>
      <c r="S13" s="93"/>
      <c r="T13" s="93">
        <f t="shared" si="5"/>
      </c>
      <c r="U13" s="94"/>
      <c r="V13" s="95"/>
      <c r="W13" s="118">
        <f t="shared" si="0"/>
      </c>
      <c r="X13" s="119">
        <f t="shared" si="1"/>
      </c>
      <c r="Y13" s="119">
        <f t="shared" si="2"/>
      </c>
      <c r="Z13" s="119">
        <f t="shared" si="3"/>
      </c>
      <c r="AA13" s="120">
        <f t="shared" si="4"/>
      </c>
    </row>
    <row r="14" spans="1:27" ht="22.5" customHeight="1">
      <c r="A14" s="68">
        <v>8</v>
      </c>
      <c r="B14" s="69">
        <f>IF('toets 1'!B14&lt;&gt;"",'toets 1'!B14,"")</f>
      </c>
      <c r="C14" s="115">
        <f>IF(rapportages!C$5="III",rapportages!C14,"")</f>
      </c>
      <c r="D14" s="116">
        <f>IF(rapportages!D$5="III",rapportages!D14,"")</f>
      </c>
      <c r="E14" s="116">
        <f>IF(rapportages!E$5="III",rapportages!E14,"")</f>
      </c>
      <c r="F14" s="116">
        <f>IF(rapportages!F$5="III",rapportages!F14,"")</f>
      </c>
      <c r="G14" s="116">
        <f>IF(rapportages!G$5="III",rapportages!G14,"")</f>
      </c>
      <c r="H14" s="116">
        <f>IF(rapportages!H$5="III",rapportages!H14,"")</f>
      </c>
      <c r="I14" s="116">
        <f>IF(rapportages!I$5="III",rapportages!I14,"")</f>
      </c>
      <c r="J14" s="116">
        <f>IF(rapportages!J$5="III",rapportages!J14,"")</f>
      </c>
      <c r="K14" s="116">
        <f>IF(rapportages!K$5="III",rapportages!K14,"")</f>
      </c>
      <c r="L14" s="116">
        <f>IF(rapportages!L$5="III",rapportages!L14,"")</f>
      </c>
      <c r="M14" s="116">
        <f>IF(rapportages!M$5="III",rapportages!M14,"")</f>
      </c>
      <c r="N14" s="116">
        <f>IF(rapportages!N$5="III",rapportages!N14,"")</f>
      </c>
      <c r="O14" s="116">
        <f>IF(rapportages!O$5="III",rapportages!O14,"")</f>
      </c>
      <c r="P14" s="117">
        <f>IF(rapportages!P$5="III",rapportages!P14,"")</f>
      </c>
      <c r="Q14" s="117">
        <f>IF(rapportages!Q$5="III",rapportages!Q14,"")</f>
      </c>
      <c r="R14" s="93"/>
      <c r="S14" s="93"/>
      <c r="T14" s="93">
        <f t="shared" si="5"/>
      </c>
      <c r="U14" s="94"/>
      <c r="V14" s="95"/>
      <c r="W14" s="118">
        <f t="shared" si="0"/>
      </c>
      <c r="X14" s="119">
        <f t="shared" si="1"/>
      </c>
      <c r="Y14" s="119">
        <f t="shared" si="2"/>
      </c>
      <c r="Z14" s="119">
        <f t="shared" si="3"/>
      </c>
      <c r="AA14" s="120">
        <f t="shared" si="4"/>
      </c>
    </row>
    <row r="15" spans="1:27" ht="22.5" customHeight="1">
      <c r="A15" s="68">
        <v>9</v>
      </c>
      <c r="B15" s="69">
        <f>IF('toets 1'!B15&lt;&gt;"",'toets 1'!B15,"")</f>
      </c>
      <c r="C15" s="115">
        <f>IF(rapportages!C$5="III",rapportages!C15,"")</f>
      </c>
      <c r="D15" s="116">
        <f>IF(rapportages!D$5="III",rapportages!D15,"")</f>
      </c>
      <c r="E15" s="116">
        <f>IF(rapportages!E$5="III",rapportages!E15,"")</f>
      </c>
      <c r="F15" s="116">
        <f>IF(rapportages!F$5="III",rapportages!F15,"")</f>
      </c>
      <c r="G15" s="116">
        <f>IF(rapportages!G$5="III",rapportages!G15,"")</f>
      </c>
      <c r="H15" s="116">
        <f>IF(rapportages!H$5="III",rapportages!H15,"")</f>
      </c>
      <c r="I15" s="116">
        <f>IF(rapportages!I$5="III",rapportages!I15,"")</f>
      </c>
      <c r="J15" s="116">
        <f>IF(rapportages!J$5="III",rapportages!J15,"")</f>
      </c>
      <c r="K15" s="116">
        <f>IF(rapportages!K$5="III",rapportages!K15,"")</f>
      </c>
      <c r="L15" s="116">
        <f>IF(rapportages!L$5="III",rapportages!L15,"")</f>
      </c>
      <c r="M15" s="116">
        <f>IF(rapportages!M$5="III",rapportages!M15,"")</f>
      </c>
      <c r="N15" s="116">
        <f>IF(rapportages!N$5="III",rapportages!N15,"")</f>
      </c>
      <c r="O15" s="116">
        <f>IF(rapportages!O$5="III",rapportages!O15,"")</f>
      </c>
      <c r="P15" s="117">
        <f>IF(rapportages!P$5="III",rapportages!P15,"")</f>
      </c>
      <c r="Q15" s="117">
        <f>IF(rapportages!Q$5="III",rapportages!Q15,"")</f>
      </c>
      <c r="R15" s="93"/>
      <c r="S15" s="93"/>
      <c r="T15" s="93">
        <f t="shared" si="5"/>
      </c>
      <c r="U15" s="94"/>
      <c r="V15" s="95"/>
      <c r="W15" s="118">
        <f t="shared" si="0"/>
      </c>
      <c r="X15" s="119">
        <f t="shared" si="1"/>
      </c>
      <c r="Y15" s="119">
        <f t="shared" si="2"/>
      </c>
      <c r="Z15" s="119">
        <f t="shared" si="3"/>
      </c>
      <c r="AA15" s="120">
        <f t="shared" si="4"/>
      </c>
    </row>
    <row r="16" spans="1:27" ht="22.5" customHeight="1">
      <c r="A16" s="68">
        <v>10</v>
      </c>
      <c r="B16" s="69">
        <f>IF('toets 1'!B16&lt;&gt;"",'toets 1'!B16,"")</f>
      </c>
      <c r="C16" s="115">
        <f>IF(rapportages!C$5="III",rapportages!C16,"")</f>
      </c>
      <c r="D16" s="116">
        <f>IF(rapportages!D$5="III",rapportages!D16,"")</f>
      </c>
      <c r="E16" s="116">
        <f>IF(rapportages!E$5="III",rapportages!E16,"")</f>
      </c>
      <c r="F16" s="116">
        <f>IF(rapportages!F$5="III",rapportages!F16,"")</f>
      </c>
      <c r="G16" s="116">
        <f>IF(rapportages!G$5="III",rapportages!G16,"")</f>
      </c>
      <c r="H16" s="116">
        <f>IF(rapportages!H$5="III",rapportages!H16,"")</f>
      </c>
      <c r="I16" s="116">
        <f>IF(rapportages!I$5="III",rapportages!I16,"")</f>
      </c>
      <c r="J16" s="116">
        <f>IF(rapportages!J$5="III",rapportages!J16,"")</f>
      </c>
      <c r="K16" s="116">
        <f>IF(rapportages!K$5="III",rapportages!K16,"")</f>
      </c>
      <c r="L16" s="116">
        <f>IF(rapportages!L$5="III",rapportages!L16,"")</f>
      </c>
      <c r="M16" s="116">
        <f>IF(rapportages!M$5="III",rapportages!M16,"")</f>
      </c>
      <c r="N16" s="116">
        <f>IF(rapportages!N$5="III",rapportages!N16,"")</f>
      </c>
      <c r="O16" s="116">
        <f>IF(rapportages!O$5="III",rapportages!O16,"")</f>
      </c>
      <c r="P16" s="117">
        <f>IF(rapportages!P$5="III",rapportages!P16,"")</f>
      </c>
      <c r="Q16" s="117">
        <f>IF(rapportages!Q$5="III",rapportages!Q16,"")</f>
      </c>
      <c r="R16" s="93"/>
      <c r="S16" s="93"/>
      <c r="T16" s="93">
        <f t="shared" si="5"/>
      </c>
      <c r="U16" s="94"/>
      <c r="V16" s="95"/>
      <c r="W16" s="118">
        <f t="shared" si="0"/>
      </c>
      <c r="X16" s="119">
        <f t="shared" si="1"/>
      </c>
      <c r="Y16" s="119">
        <f t="shared" si="2"/>
      </c>
      <c r="Z16" s="119">
        <f t="shared" si="3"/>
      </c>
      <c r="AA16" s="120">
        <f t="shared" si="4"/>
      </c>
    </row>
    <row r="17" spans="1:27" ht="22.5" customHeight="1">
      <c r="A17" s="68">
        <v>11</v>
      </c>
      <c r="B17" s="69">
        <f>IF('toets 1'!B17&lt;&gt;"",'toets 1'!B17,"")</f>
      </c>
      <c r="C17" s="115">
        <f>IF(rapportages!C$5="III",rapportages!C17,"")</f>
      </c>
      <c r="D17" s="116">
        <f>IF(rapportages!D$5="III",rapportages!D17,"")</f>
      </c>
      <c r="E17" s="116">
        <f>IF(rapportages!E$5="III",rapportages!E17,"")</f>
      </c>
      <c r="F17" s="116">
        <f>IF(rapportages!F$5="III",rapportages!F17,"")</f>
      </c>
      <c r="G17" s="116">
        <f>IF(rapportages!G$5="III",rapportages!G17,"")</f>
      </c>
      <c r="H17" s="116">
        <f>IF(rapportages!H$5="III",rapportages!H17,"")</f>
      </c>
      <c r="I17" s="116">
        <f>IF(rapportages!I$5="III",rapportages!I17,"")</f>
      </c>
      <c r="J17" s="116">
        <f>IF(rapportages!J$5="III",rapportages!J17,"")</f>
      </c>
      <c r="K17" s="116">
        <f>IF(rapportages!K$5="III",rapportages!K17,"")</f>
      </c>
      <c r="L17" s="116">
        <f>IF(rapportages!L$5="III",rapportages!L17,"")</f>
      </c>
      <c r="M17" s="116">
        <f>IF(rapportages!M$5="III",rapportages!M17,"")</f>
      </c>
      <c r="N17" s="116">
        <f>IF(rapportages!N$5="III",rapportages!N17,"")</f>
      </c>
      <c r="O17" s="116">
        <f>IF(rapportages!O$5="III",rapportages!O17,"")</f>
      </c>
      <c r="P17" s="117">
        <f>IF(rapportages!P$5="III",rapportages!P17,"")</f>
      </c>
      <c r="Q17" s="117">
        <f>IF(rapportages!Q$5="III",rapportages!Q17,"")</f>
      </c>
      <c r="R17" s="93"/>
      <c r="S17" s="93"/>
      <c r="T17" s="93">
        <f t="shared" si="5"/>
      </c>
      <c r="U17" s="94"/>
      <c r="V17" s="95"/>
      <c r="W17" s="118">
        <f t="shared" si="0"/>
      </c>
      <c r="X17" s="119">
        <f t="shared" si="1"/>
      </c>
      <c r="Y17" s="119">
        <f t="shared" si="2"/>
      </c>
      <c r="Z17" s="119">
        <f t="shared" si="3"/>
      </c>
      <c r="AA17" s="120">
        <f t="shared" si="4"/>
      </c>
    </row>
    <row r="18" spans="1:27" ht="22.5" customHeight="1">
      <c r="A18" s="68">
        <v>12</v>
      </c>
      <c r="B18" s="69">
        <f>IF('toets 1'!B18&lt;&gt;"",'toets 1'!B18,"")</f>
      </c>
      <c r="C18" s="115">
        <f>IF(rapportages!C$5="III",rapportages!C18,"")</f>
      </c>
      <c r="D18" s="116">
        <f>IF(rapportages!D$5="III",rapportages!D18,"")</f>
      </c>
      <c r="E18" s="116">
        <f>IF(rapportages!E$5="III",rapportages!E18,"")</f>
      </c>
      <c r="F18" s="116">
        <f>IF(rapportages!F$5="III",rapportages!F18,"")</f>
      </c>
      <c r="G18" s="116">
        <f>IF(rapportages!G$5="III",rapportages!G18,"")</f>
      </c>
      <c r="H18" s="116">
        <f>IF(rapportages!H$5="III",rapportages!H18,"")</f>
      </c>
      <c r="I18" s="116">
        <f>IF(rapportages!I$5="III",rapportages!I18,"")</f>
      </c>
      <c r="J18" s="116">
        <f>IF(rapportages!J$5="III",rapportages!J18,"")</f>
      </c>
      <c r="K18" s="116">
        <f>IF(rapportages!K$5="III",rapportages!K18,"")</f>
      </c>
      <c r="L18" s="116">
        <f>IF(rapportages!L$5="III",rapportages!L18,"")</f>
      </c>
      <c r="M18" s="116">
        <f>IF(rapportages!M$5="III",rapportages!M18,"")</f>
      </c>
      <c r="N18" s="116">
        <f>IF(rapportages!N$5="III",rapportages!N18,"")</f>
      </c>
      <c r="O18" s="116">
        <f>IF(rapportages!O$5="III",rapportages!O18,"")</f>
      </c>
      <c r="P18" s="117">
        <f>IF(rapportages!P$5="III",rapportages!P18,"")</f>
      </c>
      <c r="Q18" s="117">
        <f>IF(rapportages!Q$5="III",rapportages!Q18,"")</f>
      </c>
      <c r="R18" s="93"/>
      <c r="S18" s="93"/>
      <c r="T18" s="93">
        <f t="shared" si="5"/>
      </c>
      <c r="U18" s="94"/>
      <c r="V18" s="95"/>
      <c r="W18" s="118">
        <f t="shared" si="0"/>
      </c>
      <c r="X18" s="119">
        <f t="shared" si="1"/>
      </c>
      <c r="Y18" s="119">
        <f t="shared" si="2"/>
      </c>
      <c r="Z18" s="119">
        <f t="shared" si="3"/>
      </c>
      <c r="AA18" s="120">
        <f t="shared" si="4"/>
      </c>
    </row>
    <row r="19" spans="1:27" ht="22.5" customHeight="1">
      <c r="A19" s="68">
        <v>13</v>
      </c>
      <c r="B19" s="69">
        <f>IF('toets 1'!B19&lt;&gt;"",'toets 1'!B19,"")</f>
      </c>
      <c r="C19" s="115">
        <f>IF(rapportages!C$5="III",rapportages!C19,"")</f>
      </c>
      <c r="D19" s="116">
        <f>IF(rapportages!D$5="III",rapportages!D19,"")</f>
      </c>
      <c r="E19" s="116">
        <f>IF(rapportages!E$5="III",rapportages!E19,"")</f>
      </c>
      <c r="F19" s="116">
        <f>IF(rapportages!F$5="III",rapportages!F19,"")</f>
      </c>
      <c r="G19" s="116">
        <f>IF(rapportages!G$5="III",rapportages!G19,"")</f>
      </c>
      <c r="H19" s="116">
        <f>IF(rapportages!H$5="III",rapportages!H19,"")</f>
      </c>
      <c r="I19" s="116">
        <f>IF(rapportages!I$5="III",rapportages!I19,"")</f>
      </c>
      <c r="J19" s="116">
        <f>IF(rapportages!J$5="III",rapportages!J19,"")</f>
      </c>
      <c r="K19" s="116">
        <f>IF(rapportages!K$5="III",rapportages!K19,"")</f>
      </c>
      <c r="L19" s="116">
        <f>IF(rapportages!L$5="III",rapportages!L19,"")</f>
      </c>
      <c r="M19" s="116">
        <f>IF(rapportages!M$5="III",rapportages!M19,"")</f>
      </c>
      <c r="N19" s="116">
        <f>IF(rapportages!N$5="III",rapportages!N19,"")</f>
      </c>
      <c r="O19" s="116">
        <f>IF(rapportages!O$5="III",rapportages!O19,"")</f>
      </c>
      <c r="P19" s="117">
        <f>IF(rapportages!P$5="III",rapportages!P19,"")</f>
      </c>
      <c r="Q19" s="117">
        <f>IF(rapportages!Q$5="III",rapportages!Q19,"")</f>
      </c>
      <c r="R19" s="93"/>
      <c r="S19" s="93"/>
      <c r="T19" s="93">
        <f t="shared" si="5"/>
      </c>
      <c r="U19" s="94"/>
      <c r="V19" s="95"/>
      <c r="W19" s="118">
        <f t="shared" si="0"/>
      </c>
      <c r="X19" s="119">
        <f t="shared" si="1"/>
      </c>
      <c r="Y19" s="119">
        <f t="shared" si="2"/>
      </c>
      <c r="Z19" s="119">
        <f t="shared" si="3"/>
      </c>
      <c r="AA19" s="120">
        <f t="shared" si="4"/>
      </c>
    </row>
    <row r="20" spans="1:27" ht="22.5" customHeight="1">
      <c r="A20" s="68">
        <v>14</v>
      </c>
      <c r="B20" s="69">
        <f>IF('toets 1'!B20&lt;&gt;"",'toets 1'!B20,"")</f>
      </c>
      <c r="C20" s="115">
        <f>IF(rapportages!C$5="III",rapportages!C20,"")</f>
      </c>
      <c r="D20" s="116">
        <f>IF(rapportages!D$5="III",rapportages!D20,"")</f>
      </c>
      <c r="E20" s="116">
        <f>IF(rapportages!E$5="III",rapportages!E20,"")</f>
      </c>
      <c r="F20" s="116">
        <f>IF(rapportages!F$5="III",rapportages!F20,"")</f>
      </c>
      <c r="G20" s="116">
        <f>IF(rapportages!G$5="III",rapportages!G20,"")</f>
      </c>
      <c r="H20" s="116">
        <f>IF(rapportages!H$5="III",rapportages!H20,"")</f>
      </c>
      <c r="I20" s="116">
        <f>IF(rapportages!I$5="III",rapportages!I20,"")</f>
      </c>
      <c r="J20" s="116">
        <f>IF(rapportages!J$5="III",rapportages!J20,"")</f>
      </c>
      <c r="K20" s="116">
        <f>IF(rapportages!K$5="III",rapportages!K20,"")</f>
      </c>
      <c r="L20" s="116">
        <f>IF(rapportages!L$5="III",rapportages!L20,"")</f>
      </c>
      <c r="M20" s="116">
        <f>IF(rapportages!M$5="III",rapportages!M20,"")</f>
      </c>
      <c r="N20" s="116">
        <f>IF(rapportages!N$5="III",rapportages!N20,"")</f>
      </c>
      <c r="O20" s="116">
        <f>IF(rapportages!O$5="III",rapportages!O20,"")</f>
      </c>
      <c r="P20" s="117">
        <f>IF(rapportages!P$5="III",rapportages!P20,"")</f>
      </c>
      <c r="Q20" s="117">
        <f>IF(rapportages!Q$5="III",rapportages!Q20,"")</f>
      </c>
      <c r="R20" s="93"/>
      <c r="S20" s="93"/>
      <c r="T20" s="93">
        <f t="shared" si="5"/>
      </c>
      <c r="U20" s="94"/>
      <c r="V20" s="95"/>
      <c r="W20" s="118">
        <f t="shared" si="0"/>
      </c>
      <c r="X20" s="119">
        <f t="shared" si="1"/>
      </c>
      <c r="Y20" s="119">
        <f t="shared" si="2"/>
      </c>
      <c r="Z20" s="119">
        <f t="shared" si="3"/>
      </c>
      <c r="AA20" s="120">
        <f t="shared" si="4"/>
      </c>
    </row>
    <row r="21" spans="1:27" ht="22.5" customHeight="1">
      <c r="A21" s="68">
        <v>15</v>
      </c>
      <c r="B21" s="69">
        <f>IF('toets 1'!B21&lt;&gt;"",'toets 1'!B21,"")</f>
      </c>
      <c r="C21" s="115">
        <f>IF(rapportages!C$5="III",rapportages!C21,"")</f>
      </c>
      <c r="D21" s="116">
        <f>IF(rapportages!D$5="III",rapportages!D21,"")</f>
      </c>
      <c r="E21" s="116">
        <f>IF(rapportages!E$5="III",rapportages!E21,"")</f>
      </c>
      <c r="F21" s="116">
        <f>IF(rapportages!F$5="III",rapportages!F21,"")</f>
      </c>
      <c r="G21" s="116">
        <f>IF(rapportages!G$5="III",rapportages!G21,"")</f>
      </c>
      <c r="H21" s="116">
        <f>IF(rapportages!H$5="III",rapportages!H21,"")</f>
      </c>
      <c r="I21" s="116">
        <f>IF(rapportages!I$5="III",rapportages!I21,"")</f>
      </c>
      <c r="J21" s="116">
        <f>IF(rapportages!J$5="III",rapportages!J21,"")</f>
      </c>
      <c r="K21" s="116">
        <f>IF(rapportages!K$5="III",rapportages!K21,"")</f>
      </c>
      <c r="L21" s="116">
        <f>IF(rapportages!L$5="III",rapportages!L21,"")</f>
      </c>
      <c r="M21" s="116">
        <f>IF(rapportages!M$5="III",rapportages!M21,"")</f>
      </c>
      <c r="N21" s="116">
        <f>IF(rapportages!N$5="III",rapportages!N21,"")</f>
      </c>
      <c r="O21" s="116">
        <f>IF(rapportages!O$5="III",rapportages!O21,"")</f>
      </c>
      <c r="P21" s="117">
        <f>IF(rapportages!P$5="III",rapportages!P21,"")</f>
      </c>
      <c r="Q21" s="117">
        <f>IF(rapportages!Q$5="III",rapportages!Q21,"")</f>
      </c>
      <c r="R21" s="93"/>
      <c r="S21" s="93"/>
      <c r="T21" s="93">
        <f t="shared" si="5"/>
      </c>
      <c r="U21" s="94"/>
      <c r="V21" s="95"/>
      <c r="W21" s="118">
        <f t="shared" si="0"/>
      </c>
      <c r="X21" s="119">
        <f t="shared" si="1"/>
      </c>
      <c r="Y21" s="119">
        <f t="shared" si="2"/>
      </c>
      <c r="Z21" s="119">
        <f t="shared" si="3"/>
      </c>
      <c r="AA21" s="120">
        <f t="shared" si="4"/>
      </c>
    </row>
    <row r="22" spans="1:27" ht="22.5" customHeight="1">
      <c r="A22" s="68">
        <v>16</v>
      </c>
      <c r="B22" s="69">
        <f>IF('toets 1'!B22&lt;&gt;"",'toets 1'!B22,"")</f>
      </c>
      <c r="C22" s="115">
        <f>IF(rapportages!C$5="III",rapportages!C22,"")</f>
      </c>
      <c r="D22" s="116">
        <f>IF(rapportages!D$5="III",rapportages!D22,"")</f>
      </c>
      <c r="E22" s="116">
        <f>IF(rapportages!E$5="III",rapportages!E22,"")</f>
      </c>
      <c r="F22" s="116">
        <f>IF(rapportages!F$5="III",rapportages!F22,"")</f>
      </c>
      <c r="G22" s="116">
        <f>IF(rapportages!G$5="III",rapportages!G22,"")</f>
      </c>
      <c r="H22" s="116">
        <f>IF(rapportages!H$5="III",rapportages!H22,"")</f>
      </c>
      <c r="I22" s="116">
        <f>IF(rapportages!I$5="III",rapportages!I22,"")</f>
      </c>
      <c r="J22" s="116">
        <f>IF(rapportages!J$5="III",rapportages!J22,"")</f>
      </c>
      <c r="K22" s="116">
        <f>IF(rapportages!K$5="III",rapportages!K22,"")</f>
      </c>
      <c r="L22" s="116">
        <f>IF(rapportages!L$5="III",rapportages!L22,"")</f>
      </c>
      <c r="M22" s="116">
        <f>IF(rapportages!M$5="III",rapportages!M22,"")</f>
      </c>
      <c r="N22" s="116">
        <f>IF(rapportages!N$5="III",rapportages!N22,"")</f>
      </c>
      <c r="O22" s="116">
        <f>IF(rapportages!O$5="III",rapportages!O22,"")</f>
      </c>
      <c r="P22" s="117">
        <f>IF(rapportages!P$5="III",rapportages!P22,"")</f>
      </c>
      <c r="Q22" s="117">
        <f>IF(rapportages!Q$5="III",rapportages!Q22,"")</f>
      </c>
      <c r="R22" s="93"/>
      <c r="S22" s="93"/>
      <c r="T22" s="93">
        <f t="shared" si="5"/>
      </c>
      <c r="U22" s="94"/>
      <c r="V22" s="95"/>
      <c r="W22" s="118">
        <f t="shared" si="0"/>
      </c>
      <c r="X22" s="119">
        <f t="shared" si="1"/>
      </c>
      <c r="Y22" s="119">
        <f t="shared" si="2"/>
      </c>
      <c r="Z22" s="119">
        <f t="shared" si="3"/>
      </c>
      <c r="AA22" s="120">
        <f t="shared" si="4"/>
      </c>
    </row>
    <row r="23" spans="1:27" ht="22.5" customHeight="1">
      <c r="A23" s="68">
        <v>17</v>
      </c>
      <c r="B23" s="69">
        <f>IF('toets 1'!B23&lt;&gt;"",'toets 1'!B23,"")</f>
      </c>
      <c r="C23" s="115">
        <f>IF(rapportages!C$5="III",rapportages!C23,"")</f>
      </c>
      <c r="D23" s="116">
        <f>IF(rapportages!D$5="III",rapportages!D23,"")</f>
      </c>
      <c r="E23" s="116">
        <f>IF(rapportages!E$5="III",rapportages!E23,"")</f>
      </c>
      <c r="F23" s="116">
        <f>IF(rapportages!F$5="III",rapportages!F23,"")</f>
      </c>
      <c r="G23" s="116">
        <f>IF(rapportages!G$5="III",rapportages!G23,"")</f>
      </c>
      <c r="H23" s="116">
        <f>IF(rapportages!H$5="III",rapportages!H23,"")</f>
      </c>
      <c r="I23" s="116">
        <f>IF(rapportages!I$5="III",rapportages!I23,"")</f>
      </c>
      <c r="J23" s="116">
        <f>IF(rapportages!J$5="III",rapportages!J23,"")</f>
      </c>
      <c r="K23" s="116">
        <f>IF(rapportages!K$5="III",rapportages!K23,"")</f>
      </c>
      <c r="L23" s="116">
        <f>IF(rapportages!L$5="III",rapportages!L23,"")</f>
      </c>
      <c r="M23" s="116">
        <f>IF(rapportages!M$5="III",rapportages!M23,"")</f>
      </c>
      <c r="N23" s="116">
        <f>IF(rapportages!N$5="III",rapportages!N23,"")</f>
      </c>
      <c r="O23" s="116">
        <f>IF(rapportages!O$5="III",rapportages!O23,"")</f>
      </c>
      <c r="P23" s="117">
        <f>IF(rapportages!P$5="III",rapportages!P23,"")</f>
      </c>
      <c r="Q23" s="117">
        <f>IF(rapportages!Q$5="III",rapportages!Q23,"")</f>
      </c>
      <c r="R23" s="93"/>
      <c r="S23" s="93"/>
      <c r="T23" s="93">
        <f t="shared" si="5"/>
      </c>
      <c r="U23" s="94"/>
      <c r="V23" s="95"/>
      <c r="W23" s="118">
        <f t="shared" si="0"/>
      </c>
      <c r="X23" s="119">
        <f t="shared" si="1"/>
      </c>
      <c r="Y23" s="119">
        <f t="shared" si="2"/>
      </c>
      <c r="Z23" s="119">
        <f t="shared" si="3"/>
      </c>
      <c r="AA23" s="120">
        <f t="shared" si="4"/>
      </c>
    </row>
    <row r="24" spans="1:27" ht="22.5" customHeight="1">
      <c r="A24" s="68">
        <v>18</v>
      </c>
      <c r="B24" s="69">
        <f>IF('toets 1'!B24&lt;&gt;"",'toets 1'!B24,"")</f>
      </c>
      <c r="C24" s="115">
        <f>IF(rapportages!C$5="III",rapportages!C24,"")</f>
      </c>
      <c r="D24" s="116">
        <f>IF(rapportages!D$5="III",rapportages!D24,"")</f>
      </c>
      <c r="E24" s="116">
        <f>IF(rapportages!E$5="III",rapportages!E24,"")</f>
      </c>
      <c r="F24" s="116">
        <f>IF(rapportages!F$5="III",rapportages!F24,"")</f>
      </c>
      <c r="G24" s="116">
        <f>IF(rapportages!G$5="III",rapportages!G24,"")</f>
      </c>
      <c r="H24" s="116">
        <f>IF(rapportages!H$5="III",rapportages!H24,"")</f>
      </c>
      <c r="I24" s="116">
        <f>IF(rapportages!I$5="III",rapportages!I24,"")</f>
      </c>
      <c r="J24" s="116">
        <f>IF(rapportages!J$5="III",rapportages!J24,"")</f>
      </c>
      <c r="K24" s="116">
        <f>IF(rapportages!K$5="III",rapportages!K24,"")</f>
      </c>
      <c r="L24" s="116">
        <f>IF(rapportages!L$5="III",rapportages!L24,"")</f>
      </c>
      <c r="M24" s="116">
        <f>IF(rapportages!M$5="III",rapportages!M24,"")</f>
      </c>
      <c r="N24" s="116">
        <f>IF(rapportages!N$5="III",rapportages!N24,"")</f>
      </c>
      <c r="O24" s="116">
        <f>IF(rapportages!O$5="III",rapportages!O24,"")</f>
      </c>
      <c r="P24" s="117">
        <f>IF(rapportages!P$5="III",rapportages!P24,"")</f>
      </c>
      <c r="Q24" s="117">
        <f>IF(rapportages!Q$5="III",rapportages!Q24,"")</f>
      </c>
      <c r="R24" s="93"/>
      <c r="S24" s="93"/>
      <c r="T24" s="93">
        <f t="shared" si="5"/>
      </c>
      <c r="U24" s="94"/>
      <c r="V24" s="95"/>
      <c r="W24" s="118">
        <f t="shared" si="0"/>
      </c>
      <c r="X24" s="119">
        <f t="shared" si="1"/>
      </c>
      <c r="Y24" s="119">
        <f t="shared" si="2"/>
      </c>
      <c r="Z24" s="119">
        <f t="shared" si="3"/>
      </c>
      <c r="AA24" s="120">
        <f t="shared" si="4"/>
      </c>
    </row>
    <row r="25" spans="1:27" ht="22.5" customHeight="1">
      <c r="A25" s="68">
        <v>19</v>
      </c>
      <c r="B25" s="69">
        <f>IF('toets 1'!B25&lt;&gt;"",'toets 1'!B25,"")</f>
      </c>
      <c r="C25" s="115">
        <f>IF(rapportages!C$5="III",rapportages!C25,"")</f>
      </c>
      <c r="D25" s="116">
        <f>IF(rapportages!D$5="III",rapportages!D25,"")</f>
      </c>
      <c r="E25" s="116">
        <f>IF(rapportages!E$5="III",rapportages!E25,"")</f>
      </c>
      <c r="F25" s="116">
        <f>IF(rapportages!F$5="III",rapportages!F25,"")</f>
      </c>
      <c r="G25" s="116">
        <f>IF(rapportages!G$5="III",rapportages!G25,"")</f>
      </c>
      <c r="H25" s="116">
        <f>IF(rapportages!H$5="III",rapportages!H25,"")</f>
      </c>
      <c r="I25" s="116">
        <f>IF(rapportages!I$5="III",rapportages!I25,"")</f>
      </c>
      <c r="J25" s="116">
        <f>IF(rapportages!J$5="III",rapportages!J25,"")</f>
      </c>
      <c r="K25" s="116">
        <f>IF(rapportages!K$5="III",rapportages!K25,"")</f>
      </c>
      <c r="L25" s="116">
        <f>IF(rapportages!L$5="III",rapportages!L25,"")</f>
      </c>
      <c r="M25" s="116">
        <f>IF(rapportages!M$5="III",rapportages!M25,"")</f>
      </c>
      <c r="N25" s="116">
        <f>IF(rapportages!N$5="III",rapportages!N25,"")</f>
      </c>
      <c r="O25" s="116">
        <f>IF(rapportages!O$5="III",rapportages!O25,"")</f>
      </c>
      <c r="P25" s="117">
        <f>IF(rapportages!P$5="III",rapportages!P25,"")</f>
      </c>
      <c r="Q25" s="117">
        <f>IF(rapportages!Q$5="III",rapportages!Q25,"")</f>
      </c>
      <c r="R25" s="93"/>
      <c r="S25" s="93"/>
      <c r="T25" s="93">
        <f t="shared" si="5"/>
      </c>
      <c r="U25" s="94"/>
      <c r="V25" s="95"/>
      <c r="W25" s="118">
        <f t="shared" si="0"/>
      </c>
      <c r="X25" s="119">
        <f t="shared" si="1"/>
      </c>
      <c r="Y25" s="119">
        <f t="shared" si="2"/>
      </c>
      <c r="Z25" s="119">
        <f t="shared" si="3"/>
      </c>
      <c r="AA25" s="120">
        <f t="shared" si="4"/>
      </c>
    </row>
    <row r="26" spans="1:27" ht="22.5" customHeight="1">
      <c r="A26" s="68">
        <v>20</v>
      </c>
      <c r="B26" s="69">
        <f>IF('toets 1'!B26&lt;&gt;"",'toets 1'!B26,"")</f>
      </c>
      <c r="C26" s="115">
        <f>IF(rapportages!C$5="III",rapportages!C26,"")</f>
      </c>
      <c r="D26" s="116">
        <f>IF(rapportages!D$5="III",rapportages!D26,"")</f>
      </c>
      <c r="E26" s="116">
        <f>IF(rapportages!E$5="III",rapportages!E26,"")</f>
      </c>
      <c r="F26" s="116">
        <f>IF(rapportages!F$5="III",rapportages!F26,"")</f>
      </c>
      <c r="G26" s="116">
        <f>IF(rapportages!G$5="III",rapportages!G26,"")</f>
      </c>
      <c r="H26" s="116">
        <f>IF(rapportages!H$5="III",rapportages!H26,"")</f>
      </c>
      <c r="I26" s="116">
        <f>IF(rapportages!I$5="III",rapportages!I26,"")</f>
      </c>
      <c r="J26" s="116">
        <f>IF(rapportages!J$5="III",rapportages!J26,"")</f>
      </c>
      <c r="K26" s="116">
        <f>IF(rapportages!K$5="III",rapportages!K26,"")</f>
      </c>
      <c r="L26" s="116">
        <f>IF(rapportages!L$5="III",rapportages!L26,"")</f>
      </c>
      <c r="M26" s="116">
        <f>IF(rapportages!M$5="III",rapportages!M26,"")</f>
      </c>
      <c r="N26" s="116">
        <f>IF(rapportages!N$5="III",rapportages!N26,"")</f>
      </c>
      <c r="O26" s="116">
        <f>IF(rapportages!O$5="III",rapportages!O26,"")</f>
      </c>
      <c r="P26" s="117">
        <f>IF(rapportages!P$5="III",rapportages!P26,"")</f>
      </c>
      <c r="Q26" s="117">
        <f>IF(rapportages!Q$5="III",rapportages!Q26,"")</f>
      </c>
      <c r="R26" s="93"/>
      <c r="S26" s="93"/>
      <c r="T26" s="93">
        <f t="shared" si="5"/>
      </c>
      <c r="U26" s="94"/>
      <c r="V26" s="95"/>
      <c r="W26" s="118">
        <f t="shared" si="0"/>
      </c>
      <c r="X26" s="119">
        <f t="shared" si="1"/>
      </c>
      <c r="Y26" s="119">
        <f t="shared" si="2"/>
      </c>
      <c r="Z26" s="119">
        <f t="shared" si="3"/>
      </c>
      <c r="AA26" s="120">
        <f t="shared" si="4"/>
      </c>
    </row>
    <row r="27" spans="1:27" ht="22.5" customHeight="1">
      <c r="A27" s="68">
        <v>21</v>
      </c>
      <c r="B27" s="69">
        <f>IF('toets 1'!B27&lt;&gt;"",'toets 1'!B27,"")</f>
      </c>
      <c r="C27" s="115">
        <f>IF(rapportages!C$5="III",rapportages!C27,"")</f>
      </c>
      <c r="D27" s="116">
        <f>IF(rapportages!D$5="III",rapportages!D27,"")</f>
      </c>
      <c r="E27" s="116">
        <f>IF(rapportages!E$5="III",rapportages!E27,"")</f>
      </c>
      <c r="F27" s="116">
        <f>IF(rapportages!F$5="III",rapportages!F27,"")</f>
      </c>
      <c r="G27" s="116">
        <f>IF(rapportages!G$5="III",rapportages!G27,"")</f>
      </c>
      <c r="H27" s="116">
        <f>IF(rapportages!H$5="III",rapportages!H27,"")</f>
      </c>
      <c r="I27" s="116">
        <f>IF(rapportages!I$5="III",rapportages!I27,"")</f>
      </c>
      <c r="J27" s="116">
        <f>IF(rapportages!J$5="III",rapportages!J27,"")</f>
      </c>
      <c r="K27" s="116">
        <f>IF(rapportages!K$5="III",rapportages!K27,"")</f>
      </c>
      <c r="L27" s="116">
        <f>IF(rapportages!L$5="III",rapportages!L27,"")</f>
      </c>
      <c r="M27" s="116">
        <f>IF(rapportages!M$5="III",rapportages!M27,"")</f>
      </c>
      <c r="N27" s="116">
        <f>IF(rapportages!N$5="III",rapportages!N27,"")</f>
      </c>
      <c r="O27" s="116">
        <f>IF(rapportages!O$5="III",rapportages!O27,"")</f>
      </c>
      <c r="P27" s="117">
        <f>IF(rapportages!P$5="III",rapportages!P27,"")</f>
      </c>
      <c r="Q27" s="117">
        <f>IF(rapportages!Q$5="III",rapportages!Q27,"")</f>
      </c>
      <c r="R27" s="93"/>
      <c r="S27" s="93"/>
      <c r="T27" s="93">
        <f t="shared" si="5"/>
      </c>
      <c r="U27" s="94"/>
      <c r="V27" s="95"/>
      <c r="W27" s="118">
        <f t="shared" si="0"/>
      </c>
      <c r="X27" s="119">
        <f t="shared" si="1"/>
      </c>
      <c r="Y27" s="119">
        <f t="shared" si="2"/>
      </c>
      <c r="Z27" s="119">
        <f t="shared" si="3"/>
      </c>
      <c r="AA27" s="120">
        <f t="shared" si="4"/>
      </c>
    </row>
    <row r="28" spans="1:27" ht="22.5" customHeight="1">
      <c r="A28" s="68">
        <v>22</v>
      </c>
      <c r="B28" s="69">
        <f>IF('toets 1'!B28&lt;&gt;"",'toets 1'!B28,"")</f>
      </c>
      <c r="C28" s="115">
        <f>IF(rapportages!C$5="III",rapportages!C28,"")</f>
      </c>
      <c r="D28" s="116">
        <f>IF(rapportages!D$5="III",rapportages!D28,"")</f>
      </c>
      <c r="E28" s="116">
        <f>IF(rapportages!E$5="III",rapportages!E28,"")</f>
      </c>
      <c r="F28" s="116">
        <f>IF(rapportages!F$5="III",rapportages!F28,"")</f>
      </c>
      <c r="G28" s="116">
        <f>IF(rapportages!G$5="III",rapportages!G28,"")</f>
      </c>
      <c r="H28" s="116">
        <f>IF(rapportages!H$5="III",rapportages!H28,"")</f>
      </c>
      <c r="I28" s="116">
        <f>IF(rapportages!I$5="III",rapportages!I28,"")</f>
      </c>
      <c r="J28" s="116">
        <f>IF(rapportages!J$5="III",rapportages!J28,"")</f>
      </c>
      <c r="K28" s="116">
        <f>IF(rapportages!K$5="III",rapportages!K28,"")</f>
      </c>
      <c r="L28" s="116">
        <f>IF(rapportages!L$5="III",rapportages!L28,"")</f>
      </c>
      <c r="M28" s="116">
        <f>IF(rapportages!M$5="III",rapportages!M28,"")</f>
      </c>
      <c r="N28" s="116">
        <f>IF(rapportages!N$5="III",rapportages!N28,"")</f>
      </c>
      <c r="O28" s="116">
        <f>IF(rapportages!O$5="III",rapportages!O28,"")</f>
      </c>
      <c r="P28" s="117">
        <f>IF(rapportages!P$5="III",rapportages!P28,"")</f>
      </c>
      <c r="Q28" s="117">
        <f>IF(rapportages!Q$5="III",rapportages!Q28,"")</f>
      </c>
      <c r="R28" s="93"/>
      <c r="S28" s="93"/>
      <c r="T28" s="93">
        <f t="shared" si="5"/>
      </c>
      <c r="U28" s="94"/>
      <c r="V28" s="95"/>
      <c r="W28" s="118">
        <f t="shared" si="0"/>
      </c>
      <c r="X28" s="119">
        <f t="shared" si="1"/>
      </c>
      <c r="Y28" s="119">
        <f t="shared" si="2"/>
      </c>
      <c r="Z28" s="119">
        <f t="shared" si="3"/>
      </c>
      <c r="AA28" s="120">
        <f t="shared" si="4"/>
      </c>
    </row>
    <row r="29" spans="1:27" ht="22.5" customHeight="1">
      <c r="A29" s="68">
        <v>23</v>
      </c>
      <c r="B29" s="69">
        <f>IF('toets 1'!B29&lt;&gt;"",'toets 1'!B29,"")</f>
      </c>
      <c r="C29" s="115">
        <f>IF(rapportages!C$5="III",rapportages!C29,"")</f>
      </c>
      <c r="D29" s="116">
        <f>IF(rapportages!D$5="III",rapportages!D29,"")</f>
      </c>
      <c r="E29" s="116">
        <f>IF(rapportages!E$5="III",rapportages!E29,"")</f>
      </c>
      <c r="F29" s="116">
        <f>IF(rapportages!F$5="III",rapportages!F29,"")</f>
      </c>
      <c r="G29" s="116">
        <f>IF(rapportages!G$5="III",rapportages!G29,"")</f>
      </c>
      <c r="H29" s="116">
        <f>IF(rapportages!H$5="III",rapportages!H29,"")</f>
      </c>
      <c r="I29" s="116">
        <f>IF(rapportages!I$5="III",rapportages!I29,"")</f>
      </c>
      <c r="J29" s="116">
        <f>IF(rapportages!J$5="III",rapportages!J29,"")</f>
      </c>
      <c r="K29" s="116">
        <f>IF(rapportages!K$5="III",rapportages!K29,"")</f>
      </c>
      <c r="L29" s="116">
        <f>IF(rapportages!L$5="III",rapportages!L29,"")</f>
      </c>
      <c r="M29" s="116">
        <f>IF(rapportages!M$5="III",rapportages!M29,"")</f>
      </c>
      <c r="N29" s="116">
        <f>IF(rapportages!N$5="III",rapportages!N29,"")</f>
      </c>
      <c r="O29" s="116">
        <f>IF(rapportages!O$5="III",rapportages!O29,"")</f>
      </c>
      <c r="P29" s="117">
        <f>IF(rapportages!P$5="III",rapportages!P29,"")</f>
      </c>
      <c r="Q29" s="117">
        <f>IF(rapportages!Q$5="III",rapportages!Q29,"")</f>
      </c>
      <c r="R29" s="93"/>
      <c r="S29" s="93"/>
      <c r="T29" s="93">
        <f t="shared" si="5"/>
      </c>
      <c r="U29" s="94"/>
      <c r="V29" s="95"/>
      <c r="W29" s="118">
        <f t="shared" si="0"/>
      </c>
      <c r="X29" s="119">
        <f t="shared" si="1"/>
      </c>
      <c r="Y29" s="119">
        <f t="shared" si="2"/>
      </c>
      <c r="Z29" s="119">
        <f t="shared" si="3"/>
      </c>
      <c r="AA29" s="120">
        <f t="shared" si="4"/>
      </c>
    </row>
    <row r="30" spans="1:27" ht="22.5" customHeight="1">
      <c r="A30" s="68">
        <v>24</v>
      </c>
      <c r="B30" s="69">
        <f>IF('toets 1'!B30&lt;&gt;"",'toets 1'!B30,"")</f>
      </c>
      <c r="C30" s="115">
        <f>IF(rapportages!C$5="III",rapportages!C30,"")</f>
      </c>
      <c r="D30" s="116">
        <f>IF(rapportages!D$5="III",rapportages!D30,"")</f>
      </c>
      <c r="E30" s="116">
        <f>IF(rapportages!E$5="III",rapportages!E30,"")</f>
      </c>
      <c r="F30" s="116">
        <f>IF(rapportages!F$5="III",rapportages!F30,"")</f>
      </c>
      <c r="G30" s="116">
        <f>IF(rapportages!G$5="III",rapportages!G30,"")</f>
      </c>
      <c r="H30" s="116">
        <f>IF(rapportages!H$5="III",rapportages!H30,"")</f>
      </c>
      <c r="I30" s="116">
        <f>IF(rapportages!I$5="III",rapportages!I30,"")</f>
      </c>
      <c r="J30" s="116">
        <f>IF(rapportages!J$5="III",rapportages!J30,"")</f>
      </c>
      <c r="K30" s="116">
        <f>IF(rapportages!K$5="III",rapportages!K30,"")</f>
      </c>
      <c r="L30" s="116">
        <f>IF(rapportages!L$5="III",rapportages!L30,"")</f>
      </c>
      <c r="M30" s="116">
        <f>IF(rapportages!M$5="III",rapportages!M30,"")</f>
      </c>
      <c r="N30" s="116">
        <f>IF(rapportages!N$5="III",rapportages!N30,"")</f>
      </c>
      <c r="O30" s="116">
        <f>IF(rapportages!O$5="III",rapportages!O30,"")</f>
      </c>
      <c r="P30" s="117">
        <f>IF(rapportages!P$5="III",rapportages!P30,"")</f>
      </c>
      <c r="Q30" s="117">
        <f>IF(rapportages!Q$5="III",rapportages!Q30,"")</f>
      </c>
      <c r="R30" s="93"/>
      <c r="S30" s="93"/>
      <c r="T30" s="93">
        <f t="shared" si="5"/>
      </c>
      <c r="U30" s="94"/>
      <c r="V30" s="95"/>
      <c r="W30" s="118">
        <f t="shared" si="0"/>
      </c>
      <c r="X30" s="119">
        <f t="shared" si="1"/>
      </c>
      <c r="Y30" s="119">
        <f t="shared" si="2"/>
      </c>
      <c r="Z30" s="119">
        <f t="shared" si="3"/>
      </c>
      <c r="AA30" s="120">
        <f t="shared" si="4"/>
      </c>
    </row>
    <row r="31" spans="1:27" ht="22.5" customHeight="1">
      <c r="A31" s="68">
        <v>25</v>
      </c>
      <c r="B31" s="69">
        <f>IF('toets 1'!B31&lt;&gt;"",'toets 1'!B31,"")</f>
      </c>
      <c r="C31" s="115">
        <f>IF(rapportages!C$5="III",rapportages!C31,"")</f>
      </c>
      <c r="D31" s="116">
        <f>IF(rapportages!D$5="III",rapportages!D31,"")</f>
      </c>
      <c r="E31" s="116">
        <f>IF(rapportages!E$5="III",rapportages!E31,"")</f>
      </c>
      <c r="F31" s="116">
        <f>IF(rapportages!F$5="III",rapportages!F31,"")</f>
      </c>
      <c r="G31" s="116">
        <f>IF(rapportages!G$5="III",rapportages!G31,"")</f>
      </c>
      <c r="H31" s="116">
        <f>IF(rapportages!H$5="III",rapportages!H31,"")</f>
      </c>
      <c r="I31" s="116">
        <f>IF(rapportages!I$5="III",rapportages!I31,"")</f>
      </c>
      <c r="J31" s="116">
        <f>IF(rapportages!J$5="III",rapportages!J31,"")</f>
      </c>
      <c r="K31" s="116">
        <f>IF(rapportages!K$5="III",rapportages!K31,"")</f>
      </c>
      <c r="L31" s="116">
        <f>IF(rapportages!L$5="III",rapportages!L31,"")</f>
      </c>
      <c r="M31" s="116">
        <f>IF(rapportages!M$5="III",rapportages!M31,"")</f>
      </c>
      <c r="N31" s="116">
        <f>IF(rapportages!N$5="III",rapportages!N31,"")</f>
      </c>
      <c r="O31" s="116">
        <f>IF(rapportages!O$5="III",rapportages!O31,"")</f>
      </c>
      <c r="P31" s="117">
        <f>IF(rapportages!P$5="III",rapportages!P31,"")</f>
      </c>
      <c r="Q31" s="117">
        <f>IF(rapportages!Q$5="III",rapportages!Q31,"")</f>
      </c>
      <c r="R31" s="93"/>
      <c r="S31" s="93"/>
      <c r="T31" s="93">
        <f t="shared" si="5"/>
      </c>
      <c r="U31" s="94"/>
      <c r="V31" s="95"/>
      <c r="W31" s="118">
        <f t="shared" si="0"/>
      </c>
      <c r="X31" s="119">
        <f t="shared" si="1"/>
      </c>
      <c r="Y31" s="119">
        <f t="shared" si="2"/>
      </c>
      <c r="Z31" s="119">
        <f t="shared" si="3"/>
      </c>
      <c r="AA31" s="120">
        <f t="shared" si="4"/>
      </c>
    </row>
    <row r="32" spans="1:27" ht="22.5" customHeight="1">
      <c r="A32" s="68">
        <v>26</v>
      </c>
      <c r="B32" s="69">
        <f>IF('toets 1'!B32&lt;&gt;"",'toets 1'!B32,"")</f>
      </c>
      <c r="C32" s="115">
        <f>IF(rapportages!C$5="III",rapportages!C32,"")</f>
      </c>
      <c r="D32" s="116">
        <f>IF(rapportages!D$5="III",rapportages!D32,"")</f>
      </c>
      <c r="E32" s="116">
        <f>IF(rapportages!E$5="III",rapportages!E32,"")</f>
      </c>
      <c r="F32" s="116">
        <f>IF(rapportages!F$5="III",rapportages!F32,"")</f>
      </c>
      <c r="G32" s="116">
        <f>IF(rapportages!G$5="III",rapportages!G32,"")</f>
      </c>
      <c r="H32" s="116">
        <f>IF(rapportages!H$5="III",rapportages!H32,"")</f>
      </c>
      <c r="I32" s="116">
        <f>IF(rapportages!I$5="III",rapportages!I32,"")</f>
      </c>
      <c r="J32" s="116">
        <f>IF(rapportages!J$5="III",rapportages!J32,"")</f>
      </c>
      <c r="K32" s="116">
        <f>IF(rapportages!K$5="III",rapportages!K32,"")</f>
      </c>
      <c r="L32" s="116">
        <f>IF(rapportages!L$5="III",rapportages!L32,"")</f>
      </c>
      <c r="M32" s="116">
        <f>IF(rapportages!M$5="III",rapportages!M32,"")</f>
      </c>
      <c r="N32" s="116">
        <f>IF(rapportages!N$5="III",rapportages!N32,"")</f>
      </c>
      <c r="O32" s="116">
        <f>IF(rapportages!O$5="III",rapportages!O32,"")</f>
      </c>
      <c r="P32" s="117">
        <f>IF(rapportages!P$5="III",rapportages!P32,"")</f>
      </c>
      <c r="Q32" s="117">
        <f>IF(rapportages!Q$5="III",rapportages!Q32,"")</f>
      </c>
      <c r="R32" s="93"/>
      <c r="S32" s="93"/>
      <c r="T32" s="93">
        <f t="shared" si="5"/>
      </c>
      <c r="U32" s="94"/>
      <c r="V32" s="95"/>
      <c r="W32" s="118">
        <f t="shared" si="0"/>
      </c>
      <c r="X32" s="119">
        <f t="shared" si="1"/>
      </c>
      <c r="Y32" s="119">
        <f t="shared" si="2"/>
      </c>
      <c r="Z32" s="119">
        <f t="shared" si="3"/>
      </c>
      <c r="AA32" s="120">
        <f t="shared" si="4"/>
      </c>
    </row>
    <row r="33" spans="1:27" ht="22.5" customHeight="1">
      <c r="A33" s="68">
        <v>27</v>
      </c>
      <c r="B33" s="69">
        <f>IF('toets 1'!B33&lt;&gt;"",'toets 1'!B33,"")</f>
      </c>
      <c r="C33" s="115">
        <f>IF(rapportages!C$5="III",rapportages!C33,"")</f>
      </c>
      <c r="D33" s="116">
        <f>IF(rapportages!D$5="III",rapportages!D33,"")</f>
      </c>
      <c r="E33" s="116">
        <f>IF(rapportages!E$5="III",rapportages!E33,"")</f>
      </c>
      <c r="F33" s="116">
        <f>IF(rapportages!F$5="III",rapportages!F33,"")</f>
      </c>
      <c r="G33" s="116">
        <f>IF(rapportages!G$5="III",rapportages!G33,"")</f>
      </c>
      <c r="H33" s="116">
        <f>IF(rapportages!H$5="III",rapportages!H33,"")</f>
      </c>
      <c r="I33" s="116">
        <f>IF(rapportages!I$5="III",rapportages!I33,"")</f>
      </c>
      <c r="J33" s="116">
        <f>IF(rapportages!J$5="III",rapportages!J33,"")</f>
      </c>
      <c r="K33" s="116">
        <f>IF(rapportages!K$5="III",rapportages!K33,"")</f>
      </c>
      <c r="L33" s="116">
        <f>IF(rapportages!L$5="III",rapportages!L33,"")</f>
      </c>
      <c r="M33" s="116">
        <f>IF(rapportages!M$5="III",rapportages!M33,"")</f>
      </c>
      <c r="N33" s="116">
        <f>IF(rapportages!N$5="III",rapportages!N33,"")</f>
      </c>
      <c r="O33" s="116">
        <f>IF(rapportages!O$5="III",rapportages!O33,"")</f>
      </c>
      <c r="P33" s="117">
        <f>IF(rapportages!P$5="III",rapportages!P33,"")</f>
      </c>
      <c r="Q33" s="117">
        <f>IF(rapportages!Q$5="III",rapportages!Q33,"")</f>
      </c>
      <c r="R33" s="93"/>
      <c r="S33" s="93"/>
      <c r="T33" s="93">
        <f t="shared" si="5"/>
      </c>
      <c r="U33" s="94"/>
      <c r="V33" s="95"/>
      <c r="W33" s="118">
        <f t="shared" si="0"/>
      </c>
      <c r="X33" s="119">
        <f t="shared" si="1"/>
      </c>
      <c r="Y33" s="119">
        <f t="shared" si="2"/>
      </c>
      <c r="Z33" s="119">
        <f t="shared" si="3"/>
      </c>
      <c r="AA33" s="120">
        <f t="shared" si="4"/>
      </c>
    </row>
    <row r="34" spans="1:27" ht="22.5" customHeight="1">
      <c r="A34" s="68">
        <v>28</v>
      </c>
      <c r="B34" s="69">
        <f>IF('toets 1'!B34&lt;&gt;"",'toets 1'!B34,"")</f>
      </c>
      <c r="C34" s="115">
        <f>IF(rapportages!C$5="III",rapportages!C34,"")</f>
      </c>
      <c r="D34" s="116">
        <f>IF(rapportages!D$5="III",rapportages!D34,"")</f>
      </c>
      <c r="E34" s="116">
        <f>IF(rapportages!E$5="III",rapportages!E34,"")</f>
      </c>
      <c r="F34" s="116">
        <f>IF(rapportages!F$5="III",rapportages!F34,"")</f>
      </c>
      <c r="G34" s="116">
        <f>IF(rapportages!G$5="III",rapportages!G34,"")</f>
      </c>
      <c r="H34" s="116">
        <f>IF(rapportages!H$5="III",rapportages!H34,"")</f>
      </c>
      <c r="I34" s="116">
        <f>IF(rapportages!I$5="III",rapportages!I34,"")</f>
      </c>
      <c r="J34" s="116">
        <f>IF(rapportages!J$5="III",rapportages!J34,"")</f>
      </c>
      <c r="K34" s="116">
        <f>IF(rapportages!K$5="III",rapportages!K34,"")</f>
      </c>
      <c r="L34" s="116">
        <f>IF(rapportages!L$5="III",rapportages!L34,"")</f>
      </c>
      <c r="M34" s="116">
        <f>IF(rapportages!M$5="III",rapportages!M34,"")</f>
      </c>
      <c r="N34" s="116">
        <f>IF(rapportages!N$5="III",rapportages!N34,"")</f>
      </c>
      <c r="O34" s="116">
        <f>IF(rapportages!O$5="III",rapportages!O34,"")</f>
      </c>
      <c r="P34" s="117">
        <f>IF(rapportages!P$5="III",rapportages!P34,"")</f>
      </c>
      <c r="Q34" s="117">
        <f>IF(rapportages!Q$5="III",rapportages!Q34,"")</f>
      </c>
      <c r="R34" s="93"/>
      <c r="S34" s="93"/>
      <c r="T34" s="93">
        <f t="shared" si="5"/>
      </c>
      <c r="U34" s="94"/>
      <c r="V34" s="95"/>
      <c r="W34" s="118">
        <f t="shared" si="0"/>
      </c>
      <c r="X34" s="119">
        <f t="shared" si="1"/>
      </c>
      <c r="Y34" s="119">
        <f t="shared" si="2"/>
      </c>
      <c r="Z34" s="119">
        <f t="shared" si="3"/>
      </c>
      <c r="AA34" s="120">
        <f t="shared" si="4"/>
      </c>
    </row>
    <row r="35" spans="1:27" ht="22.5" customHeight="1">
      <c r="A35" s="68">
        <v>29</v>
      </c>
      <c r="B35" s="69">
        <f>IF('toets 1'!B35&lt;&gt;"",'toets 1'!B35,"")</f>
      </c>
      <c r="C35" s="115">
        <f>IF(rapportages!C$5="III",rapportages!C35,"")</f>
      </c>
      <c r="D35" s="116">
        <f>IF(rapportages!D$5="III",rapportages!D35,"")</f>
      </c>
      <c r="E35" s="116">
        <f>IF(rapportages!E$5="III",rapportages!E35,"")</f>
      </c>
      <c r="F35" s="116">
        <f>IF(rapportages!F$5="III",rapportages!F35,"")</f>
      </c>
      <c r="G35" s="116">
        <f>IF(rapportages!G$5="III",rapportages!G35,"")</f>
      </c>
      <c r="H35" s="116">
        <f>IF(rapportages!H$5="III",rapportages!H35,"")</f>
      </c>
      <c r="I35" s="116">
        <f>IF(rapportages!I$5="III",rapportages!I35,"")</f>
      </c>
      <c r="J35" s="116">
        <f>IF(rapportages!J$5="III",rapportages!J35,"")</f>
      </c>
      <c r="K35" s="116">
        <f>IF(rapportages!K$5="III",rapportages!K35,"")</f>
      </c>
      <c r="L35" s="116">
        <f>IF(rapportages!L$5="III",rapportages!L35,"")</f>
      </c>
      <c r="M35" s="116">
        <f>IF(rapportages!M$5="III",rapportages!M35,"")</f>
      </c>
      <c r="N35" s="116">
        <f>IF(rapportages!N$5="III",rapportages!N35,"")</f>
      </c>
      <c r="O35" s="116">
        <f>IF(rapportages!O$5="III",rapportages!O35,"")</f>
      </c>
      <c r="P35" s="117">
        <f>IF(rapportages!P$5="III",rapportages!P35,"")</f>
      </c>
      <c r="Q35" s="117">
        <f>IF(rapportages!Q$5="III",rapportages!Q35,"")</f>
      </c>
      <c r="R35" s="93"/>
      <c r="S35" s="93"/>
      <c r="T35" s="93">
        <f t="shared" si="5"/>
      </c>
      <c r="U35" s="94"/>
      <c r="V35" s="95"/>
      <c r="W35" s="118">
        <f t="shared" si="0"/>
      </c>
      <c r="X35" s="119">
        <f t="shared" si="1"/>
      </c>
      <c r="Y35" s="119">
        <f t="shared" si="2"/>
      </c>
      <c r="Z35" s="119">
        <f t="shared" si="3"/>
      </c>
      <c r="AA35" s="120">
        <f t="shared" si="4"/>
      </c>
    </row>
    <row r="36" spans="1:27" ht="22.5" customHeight="1">
      <c r="A36" s="68">
        <v>30</v>
      </c>
      <c r="B36" s="69">
        <f>IF('toets 1'!B36&lt;&gt;"",'toets 1'!B36,"")</f>
      </c>
      <c r="C36" s="115">
        <f>IF(rapportages!C$5="III",rapportages!C36,"")</f>
      </c>
      <c r="D36" s="116">
        <f>IF(rapportages!D$5="III",rapportages!D36,"")</f>
      </c>
      <c r="E36" s="116">
        <f>IF(rapportages!E$5="III",rapportages!E36,"")</f>
      </c>
      <c r="F36" s="116">
        <f>IF(rapportages!F$5="III",rapportages!F36,"")</f>
      </c>
      <c r="G36" s="116">
        <f>IF(rapportages!G$5="III",rapportages!G36,"")</f>
      </c>
      <c r="H36" s="116">
        <f>IF(rapportages!H$5="III",rapportages!H36,"")</f>
      </c>
      <c r="I36" s="116">
        <f>IF(rapportages!I$5="III",rapportages!I36,"")</f>
      </c>
      <c r="J36" s="116">
        <f>IF(rapportages!J$5="III",rapportages!J36,"")</f>
      </c>
      <c r="K36" s="116">
        <f>IF(rapportages!K$5="III",rapportages!K36,"")</f>
      </c>
      <c r="L36" s="116">
        <f>IF(rapportages!L$5="III",rapportages!L36,"")</f>
      </c>
      <c r="M36" s="116">
        <f>IF(rapportages!M$5="III",rapportages!M36,"")</f>
      </c>
      <c r="N36" s="116">
        <f>IF(rapportages!N$5="III",rapportages!N36,"")</f>
      </c>
      <c r="O36" s="116">
        <f>IF(rapportages!O$5="III",rapportages!O36,"")</f>
      </c>
      <c r="P36" s="117">
        <f>IF(rapportages!P$5="III",rapportages!P36,"")</f>
      </c>
      <c r="Q36" s="117">
        <f>IF(rapportages!Q$5="III",rapportages!Q36,"")</f>
      </c>
      <c r="R36" s="93"/>
      <c r="S36" s="93"/>
      <c r="T36" s="93">
        <f t="shared" si="5"/>
      </c>
      <c r="U36" s="94"/>
      <c r="V36" s="95"/>
      <c r="W36" s="118">
        <f t="shared" si="0"/>
      </c>
      <c r="X36" s="119">
        <f t="shared" si="1"/>
      </c>
      <c r="Y36" s="119">
        <f t="shared" si="2"/>
      </c>
      <c r="Z36" s="119">
        <f t="shared" si="3"/>
      </c>
      <c r="AA36" s="120">
        <f t="shared" si="4"/>
      </c>
    </row>
    <row r="37" spans="1:27" ht="22.5" customHeight="1">
      <c r="A37" s="68">
        <v>31</v>
      </c>
      <c r="B37" s="69">
        <f>IF('toets 1'!B37&lt;&gt;"",'toets 1'!B37,"")</f>
      </c>
      <c r="C37" s="115">
        <f>IF(rapportages!C$5="III",rapportages!C37,"")</f>
      </c>
      <c r="D37" s="116">
        <f>IF(rapportages!D$5="III",rapportages!D37,"")</f>
      </c>
      <c r="E37" s="116">
        <f>IF(rapportages!E$5="III",rapportages!E37,"")</f>
      </c>
      <c r="F37" s="116">
        <f>IF(rapportages!F$5="III",rapportages!F37,"")</f>
      </c>
      <c r="G37" s="116">
        <f>IF(rapportages!G$5="III",rapportages!G37,"")</f>
      </c>
      <c r="H37" s="116">
        <f>IF(rapportages!H$5="III",rapportages!H37,"")</f>
      </c>
      <c r="I37" s="116">
        <f>IF(rapportages!I$5="III",rapportages!I37,"")</f>
      </c>
      <c r="J37" s="116">
        <f>IF(rapportages!J$5="III",rapportages!J37,"")</f>
      </c>
      <c r="K37" s="116">
        <f>IF(rapportages!K$5="III",rapportages!K37,"")</f>
      </c>
      <c r="L37" s="116">
        <f>IF(rapportages!L$5="III",rapportages!L37,"")</f>
      </c>
      <c r="M37" s="116">
        <f>IF(rapportages!M$5="III",rapportages!M37,"")</f>
      </c>
      <c r="N37" s="116">
        <f>IF(rapportages!N$5="III",rapportages!N37,"")</f>
      </c>
      <c r="O37" s="116">
        <f>IF(rapportages!O$5="III",rapportages!O37,"")</f>
      </c>
      <c r="P37" s="117">
        <f>IF(rapportages!P$5="III",rapportages!P37,"")</f>
      </c>
      <c r="Q37" s="117">
        <f>IF(rapportages!Q$5="III",rapportages!Q37,"")</f>
      </c>
      <c r="R37" s="93"/>
      <c r="S37" s="93"/>
      <c r="T37" s="93">
        <f t="shared" si="5"/>
      </c>
      <c r="U37" s="94"/>
      <c r="V37" s="95"/>
      <c r="W37" s="118">
        <f t="shared" si="0"/>
      </c>
      <c r="X37" s="119">
        <f t="shared" si="1"/>
      </c>
      <c r="Y37" s="119">
        <f t="shared" si="2"/>
      </c>
      <c r="Z37" s="119">
        <f t="shared" si="3"/>
      </c>
      <c r="AA37" s="120">
        <f t="shared" si="4"/>
      </c>
    </row>
    <row r="38" spans="1:27" ht="22.5" customHeight="1">
      <c r="A38" s="68">
        <v>32</v>
      </c>
      <c r="B38" s="69">
        <f>IF('toets 1'!B38&lt;&gt;"",'toets 1'!B38,"")</f>
      </c>
      <c r="C38" s="115">
        <f>IF(rapportages!C$5="III",rapportages!C38,"")</f>
      </c>
      <c r="D38" s="116">
        <f>IF(rapportages!D$5="III",rapportages!D38,"")</f>
      </c>
      <c r="E38" s="116">
        <f>IF(rapportages!E$5="III",rapportages!E38,"")</f>
      </c>
      <c r="F38" s="116">
        <f>IF(rapportages!F$5="III",rapportages!F38,"")</f>
      </c>
      <c r="G38" s="116">
        <f>IF(rapportages!G$5="III",rapportages!G38,"")</f>
      </c>
      <c r="H38" s="116">
        <f>IF(rapportages!H$5="III",rapportages!H38,"")</f>
      </c>
      <c r="I38" s="116">
        <f>IF(rapportages!I$5="III",rapportages!I38,"")</f>
      </c>
      <c r="J38" s="116">
        <f>IF(rapportages!J$5="III",rapportages!J38,"")</f>
      </c>
      <c r="K38" s="116">
        <f>IF(rapportages!K$5="III",rapportages!K38,"")</f>
      </c>
      <c r="L38" s="116">
        <f>IF(rapportages!L$5="III",rapportages!L38,"")</f>
      </c>
      <c r="M38" s="116">
        <f>IF(rapportages!M$5="III",rapportages!M38,"")</f>
      </c>
      <c r="N38" s="116">
        <f>IF(rapportages!N$5="III",rapportages!N38,"")</f>
      </c>
      <c r="O38" s="116">
        <f>IF(rapportages!O$5="III",rapportages!O38,"")</f>
      </c>
      <c r="P38" s="117">
        <f>IF(rapportages!P$5="III",rapportages!P38,"")</f>
      </c>
      <c r="Q38" s="117">
        <f>IF(rapportages!Q$5="III",rapportages!Q38,"")</f>
      </c>
      <c r="R38" s="93"/>
      <c r="S38" s="93"/>
      <c r="T38" s="93">
        <f t="shared" si="5"/>
      </c>
      <c r="U38" s="94"/>
      <c r="V38" s="95"/>
      <c r="W38" s="118">
        <f t="shared" si="0"/>
      </c>
      <c r="X38" s="119">
        <f t="shared" si="1"/>
      </c>
      <c r="Y38" s="119">
        <f t="shared" si="2"/>
      </c>
      <c r="Z38" s="119">
        <f t="shared" si="3"/>
      </c>
      <c r="AA38" s="120">
        <f t="shared" si="4"/>
      </c>
    </row>
    <row r="39" spans="1:27" ht="22.5" customHeight="1">
      <c r="A39" s="68">
        <v>33</v>
      </c>
      <c r="B39" s="69">
        <f>IF('toets 1'!B39&lt;&gt;"",'toets 1'!B39,"")</f>
      </c>
      <c r="C39" s="115">
        <f>IF(rapportages!C$5="III",rapportages!C39,"")</f>
      </c>
      <c r="D39" s="116">
        <f>IF(rapportages!D$5="III",rapportages!D39,"")</f>
      </c>
      <c r="E39" s="116">
        <f>IF(rapportages!E$5="III",rapportages!E39,"")</f>
      </c>
      <c r="F39" s="116">
        <f>IF(rapportages!F$5="III",rapportages!F39,"")</f>
      </c>
      <c r="G39" s="116">
        <f>IF(rapportages!G$5="III",rapportages!G39,"")</f>
      </c>
      <c r="H39" s="116">
        <f>IF(rapportages!H$5="III",rapportages!H39,"")</f>
      </c>
      <c r="I39" s="116">
        <f>IF(rapportages!I$5="III",rapportages!I39,"")</f>
      </c>
      <c r="J39" s="116">
        <f>IF(rapportages!J$5="III",rapportages!J39,"")</f>
      </c>
      <c r="K39" s="116">
        <f>IF(rapportages!K$5="III",rapportages!K39,"")</f>
      </c>
      <c r="L39" s="116">
        <f>IF(rapportages!L$5="III",rapportages!L39,"")</f>
      </c>
      <c r="M39" s="116">
        <f>IF(rapportages!M$5="III",rapportages!M39,"")</f>
      </c>
      <c r="N39" s="116">
        <f>IF(rapportages!N$5="III",rapportages!N39,"")</f>
      </c>
      <c r="O39" s="116">
        <f>IF(rapportages!O$5="III",rapportages!O39,"")</f>
      </c>
      <c r="P39" s="117">
        <f>IF(rapportages!P$5="III",rapportages!P39,"")</f>
      </c>
      <c r="Q39" s="117">
        <f>IF(rapportages!Q$5="III",rapportages!Q39,"")</f>
      </c>
      <c r="R39" s="93"/>
      <c r="S39" s="93"/>
      <c r="T39" s="93">
        <f t="shared" si="5"/>
      </c>
      <c r="U39" s="94"/>
      <c r="V39" s="95"/>
      <c r="W39" s="118">
        <f t="shared" si="0"/>
      </c>
      <c r="X39" s="119">
        <f t="shared" si="1"/>
      </c>
      <c r="Y39" s="119">
        <f t="shared" si="2"/>
      </c>
      <c r="Z39" s="119">
        <f t="shared" si="3"/>
      </c>
      <c r="AA39" s="120">
        <f t="shared" si="4"/>
      </c>
    </row>
    <row r="40" spans="1:27" ht="22.5" customHeight="1">
      <c r="A40" s="68">
        <v>34</v>
      </c>
      <c r="B40" s="69">
        <f>IF('toets 1'!B40&lt;&gt;"",'toets 1'!B40,"")</f>
      </c>
      <c r="C40" s="115">
        <f>IF(rapportages!C$5="III",rapportages!C40,"")</f>
      </c>
      <c r="D40" s="116">
        <f>IF(rapportages!D$5="III",rapportages!D40,"")</f>
      </c>
      <c r="E40" s="116">
        <f>IF(rapportages!E$5="III",rapportages!E40,"")</f>
      </c>
      <c r="F40" s="116">
        <f>IF(rapportages!F$5="III",rapportages!F40,"")</f>
      </c>
      <c r="G40" s="116">
        <f>IF(rapportages!G$5="III",rapportages!G40,"")</f>
      </c>
      <c r="H40" s="116">
        <f>IF(rapportages!H$5="III",rapportages!H40,"")</f>
      </c>
      <c r="I40" s="116">
        <f>IF(rapportages!I$5="III",rapportages!I40,"")</f>
      </c>
      <c r="J40" s="116">
        <f>IF(rapportages!J$5="III",rapportages!J40,"")</f>
      </c>
      <c r="K40" s="116">
        <f>IF(rapportages!K$5="III",rapportages!K40,"")</f>
      </c>
      <c r="L40" s="116">
        <f>IF(rapportages!L$5="III",rapportages!L40,"")</f>
      </c>
      <c r="M40" s="116">
        <f>IF(rapportages!M$5="III",rapportages!M40,"")</f>
      </c>
      <c r="N40" s="116">
        <f>IF(rapportages!N$5="III",rapportages!N40,"")</f>
      </c>
      <c r="O40" s="116">
        <f>IF(rapportages!O$5="III",rapportages!O40,"")</f>
      </c>
      <c r="P40" s="117">
        <f>IF(rapportages!P$5="III",rapportages!P40,"")</f>
      </c>
      <c r="Q40" s="117">
        <f>IF(rapportages!Q$5="III",rapportages!Q40,"")</f>
      </c>
      <c r="R40" s="93"/>
      <c r="S40" s="93"/>
      <c r="T40" s="93">
        <f t="shared" si="5"/>
      </c>
      <c r="U40" s="94"/>
      <c r="V40" s="95"/>
      <c r="W40" s="118">
        <f t="shared" si="0"/>
      </c>
      <c r="X40" s="119">
        <f t="shared" si="1"/>
      </c>
      <c r="Y40" s="119">
        <f t="shared" si="2"/>
      </c>
      <c r="Z40" s="119">
        <f t="shared" si="3"/>
      </c>
      <c r="AA40" s="120">
        <f t="shared" si="4"/>
      </c>
    </row>
    <row r="41" spans="1:27" ht="22.5" customHeight="1" thickBot="1">
      <c r="A41" s="70">
        <v>35</v>
      </c>
      <c r="B41" s="71">
        <f>IF('toets 1'!B41&lt;&gt;"",'toets 1'!B41,"")</f>
      </c>
      <c r="C41" s="121">
        <f>IF(rapportages!C$5="III",rapportages!C41,"")</f>
      </c>
      <c r="D41" s="122">
        <f>IF(rapportages!D$5="III",rapportages!D41,"")</f>
      </c>
      <c r="E41" s="122">
        <f>IF(rapportages!E$5="III",rapportages!E41,"")</f>
      </c>
      <c r="F41" s="122">
        <f>IF(rapportages!F$5="III",rapportages!F41,"")</f>
      </c>
      <c r="G41" s="122">
        <f>IF(rapportages!G$5="III",rapportages!G41,"")</f>
      </c>
      <c r="H41" s="122">
        <f>IF(rapportages!H$5="III",rapportages!H41,"")</f>
      </c>
      <c r="I41" s="122">
        <f>IF(rapportages!I$5="III",rapportages!I41,"")</f>
      </c>
      <c r="J41" s="122">
        <f>IF(rapportages!J$5="III",rapportages!J41,"")</f>
      </c>
      <c r="K41" s="122">
        <f>IF(rapportages!K$5="III",rapportages!K41,"")</f>
      </c>
      <c r="L41" s="122">
        <f>IF(rapportages!L$5="III",rapportages!L41,"")</f>
      </c>
      <c r="M41" s="122">
        <f>IF(rapportages!M$5="III",rapportages!M41,"")</f>
      </c>
      <c r="N41" s="122">
        <f>IF(rapportages!N$5="III",rapportages!N41,"")</f>
      </c>
      <c r="O41" s="122">
        <f>IF(rapportages!O$5="III",rapportages!O41,"")</f>
      </c>
      <c r="P41" s="123">
        <f>IF(rapportages!P$5="III",rapportages!P41,"")</f>
      </c>
      <c r="Q41" s="123">
        <f>IF(rapportages!Q$5="III",rapportages!Q41,"")</f>
      </c>
      <c r="R41" s="96"/>
      <c r="S41" s="96"/>
      <c r="T41" s="96">
        <f t="shared" si="5"/>
      </c>
      <c r="U41" s="97"/>
      <c r="V41" s="98"/>
      <c r="W41" s="124">
        <f t="shared" si="0"/>
      </c>
      <c r="X41" s="125">
        <f t="shared" si="1"/>
      </c>
      <c r="Y41" s="125">
        <f t="shared" si="2"/>
      </c>
      <c r="Z41" s="125">
        <f t="shared" si="3"/>
      </c>
      <c r="AA41" s="126">
        <f t="shared" si="4"/>
      </c>
    </row>
    <row r="42" spans="1:27" ht="22.5" customHeight="1" thickBot="1">
      <c r="A42" s="63"/>
      <c r="B42" s="65" t="s">
        <v>3</v>
      </c>
      <c r="C42" s="127"/>
      <c r="D42" s="128"/>
      <c r="E42" s="128"/>
      <c r="F42" s="128"/>
      <c r="G42" s="128"/>
      <c r="H42" s="128"/>
      <c r="I42" s="128"/>
      <c r="J42" s="128"/>
      <c r="K42" s="128"/>
      <c r="L42" s="129"/>
      <c r="M42" s="128"/>
      <c r="N42" s="128"/>
      <c r="O42" s="129"/>
      <c r="P42" s="130"/>
      <c r="Q42" s="130"/>
      <c r="R42" s="99"/>
      <c r="S42" s="100"/>
      <c r="T42" s="100"/>
      <c r="U42" s="100"/>
      <c r="V42" s="101"/>
      <c r="W42" s="131" t="e">
        <f>AVERAGE(W7:W41)</f>
        <v>#DIV/0!</v>
      </c>
      <c r="X42" s="132" t="e">
        <f>AVERAGE(X7:X41)</f>
        <v>#DIV/0!</v>
      </c>
      <c r="Y42" s="132" t="e">
        <f>AVERAGE(Y7:Y41)</f>
        <v>#DIV/0!</v>
      </c>
      <c r="Z42" s="132" t="e">
        <f>AVERAGE(Z7:Z41)</f>
        <v>#DIV/0!</v>
      </c>
      <c r="AA42" s="133" t="e">
        <f>AVERAGE(AA7:AA41)</f>
        <v>#DIV/0!</v>
      </c>
    </row>
    <row r="43" spans="1:27" ht="22.5" customHeight="1">
      <c r="A43" s="10">
        <f>COUNTBLANK(C$7:C$41)</f>
        <v>35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11"/>
      <c r="M43" s="2"/>
      <c r="N43" s="2"/>
      <c r="O43" s="11"/>
      <c r="P43" s="2"/>
      <c r="Q43" s="2"/>
      <c r="R43" s="64"/>
      <c r="S43" s="64"/>
      <c r="T43" s="64"/>
      <c r="U43" s="64"/>
      <c r="V43" s="64"/>
      <c r="W43" s="66"/>
      <c r="X43" s="66"/>
      <c r="Y43" s="66"/>
      <c r="Z43" s="66"/>
      <c r="AA43" s="66"/>
    </row>
    <row r="44" spans="1:27" ht="22.5" customHeight="1">
      <c r="A44" s="7"/>
      <c r="B44" s="1"/>
      <c r="C44" s="6"/>
      <c r="D44" s="1"/>
      <c r="E44" s="1"/>
      <c r="F44" s="1"/>
      <c r="G44" s="1"/>
      <c r="H44" s="1"/>
      <c r="I44" s="1"/>
      <c r="J44" s="1"/>
      <c r="K44" s="1"/>
      <c r="L44" s="9"/>
      <c r="M44" s="1"/>
      <c r="N44" s="1"/>
      <c r="O44" s="9"/>
      <c r="P44" s="1"/>
      <c r="Q44" s="1"/>
      <c r="R44" s="64"/>
      <c r="S44" s="64"/>
      <c r="T44" s="64"/>
      <c r="U44" s="64"/>
      <c r="V44" s="64"/>
      <c r="W44" s="66"/>
      <c r="X44" s="66"/>
      <c r="Y44" s="66"/>
      <c r="Z44" s="66"/>
      <c r="AA44" s="66"/>
    </row>
    <row r="45" spans="1:27" ht="22.5" customHeight="1">
      <c r="A45" s="7"/>
      <c r="B45" s="1"/>
      <c r="C45" s="6"/>
      <c r="D45" s="1"/>
      <c r="E45" s="1"/>
      <c r="F45" s="1"/>
      <c r="G45" s="1"/>
      <c r="H45" s="1"/>
      <c r="I45" s="1"/>
      <c r="J45" s="1"/>
      <c r="K45" s="1"/>
      <c r="L45" s="9"/>
      <c r="M45" s="1"/>
      <c r="N45" s="1"/>
      <c r="O45" s="9"/>
      <c r="P45" s="1"/>
      <c r="Q45" s="1"/>
      <c r="R45" s="64"/>
      <c r="S45" s="64"/>
      <c r="T45" s="64"/>
      <c r="U45" s="64"/>
      <c r="V45" s="64"/>
      <c r="W45" s="66"/>
      <c r="X45" s="66"/>
      <c r="Y45" s="66"/>
      <c r="Z45" s="66"/>
      <c r="AA45" s="66"/>
    </row>
    <row r="46" spans="23:27" ht="21.75" customHeight="1">
      <c r="W46" s="66"/>
      <c r="X46" s="66"/>
      <c r="Y46" s="66"/>
      <c r="Z46" s="66"/>
      <c r="AA46" s="66"/>
    </row>
    <row r="47" spans="23:27" ht="11.25">
      <c r="W47" s="66"/>
      <c r="X47" s="66"/>
      <c r="Y47" s="66"/>
      <c r="Z47" s="66"/>
      <c r="AA47" s="66"/>
    </row>
    <row r="48" spans="23:27" ht="11.25">
      <c r="W48" s="66"/>
      <c r="X48" s="66"/>
      <c r="Y48" s="66"/>
      <c r="Z48" s="66"/>
      <c r="AA48" s="66"/>
    </row>
    <row r="49" spans="23:27" ht="11.25">
      <c r="W49" s="66"/>
      <c r="X49" s="66"/>
      <c r="Y49" s="66"/>
      <c r="Z49" s="66"/>
      <c r="AA49" s="66"/>
    </row>
    <row r="50" spans="23:27" ht="11.25">
      <c r="W50" s="66"/>
      <c r="X50" s="66"/>
      <c r="Y50" s="66"/>
      <c r="Z50" s="66"/>
      <c r="AA50" s="66"/>
    </row>
    <row r="51" spans="23:27" ht="11.25">
      <c r="W51" s="66"/>
      <c r="X51" s="66"/>
      <c r="Y51" s="66"/>
      <c r="Z51" s="66"/>
      <c r="AA51" s="66"/>
    </row>
    <row r="52" spans="23:27" ht="11.25">
      <c r="W52" s="66"/>
      <c r="X52" s="66"/>
      <c r="Y52" s="66"/>
      <c r="Z52" s="66"/>
      <c r="AA52" s="66"/>
    </row>
    <row r="53" spans="23:27" ht="11.25">
      <c r="W53" s="66"/>
      <c r="X53" s="66"/>
      <c r="Y53" s="66"/>
      <c r="Z53" s="66"/>
      <c r="AA53" s="66"/>
    </row>
    <row r="54" spans="23:27" ht="11.25">
      <c r="W54" s="66"/>
      <c r="X54" s="66"/>
      <c r="Y54" s="66"/>
      <c r="Z54" s="66"/>
      <c r="AA54" s="66"/>
    </row>
    <row r="55" spans="23:27" ht="11.25">
      <c r="W55" s="66"/>
      <c r="X55" s="66"/>
      <c r="Y55" s="66"/>
      <c r="Z55" s="66"/>
      <c r="AA55" s="66"/>
    </row>
    <row r="56" spans="23:27" ht="11.25">
      <c r="W56" s="66"/>
      <c r="X56" s="66"/>
      <c r="Y56" s="66"/>
      <c r="Z56" s="66"/>
      <c r="AA56" s="66"/>
    </row>
    <row r="57" spans="23:27" ht="11.25">
      <c r="W57" s="66"/>
      <c r="X57" s="66"/>
      <c r="Y57" s="66"/>
      <c r="Z57" s="66"/>
      <c r="AA57" s="66"/>
    </row>
    <row r="58" spans="23:27" ht="11.25">
      <c r="W58" s="66"/>
      <c r="X58" s="66"/>
      <c r="Y58" s="66"/>
      <c r="Z58" s="66"/>
      <c r="AA58" s="66"/>
    </row>
    <row r="59" spans="23:27" ht="11.25">
      <c r="W59" s="66"/>
      <c r="X59" s="66"/>
      <c r="Y59" s="66"/>
      <c r="Z59" s="66"/>
      <c r="AA59" s="66"/>
    </row>
    <row r="60" spans="23:27" ht="11.25">
      <c r="W60" s="66"/>
      <c r="X60" s="66"/>
      <c r="Y60" s="66"/>
      <c r="Z60" s="66"/>
      <c r="AA60" s="66"/>
    </row>
    <row r="61" spans="23:27" ht="11.25">
      <c r="W61" s="66"/>
      <c r="X61" s="66"/>
      <c r="Y61" s="66"/>
      <c r="Z61" s="66"/>
      <c r="AA61" s="66"/>
    </row>
    <row r="62" spans="23:27" ht="11.25">
      <c r="W62" s="66"/>
      <c r="X62" s="66"/>
      <c r="Y62" s="66"/>
      <c r="Z62" s="66"/>
      <c r="AA62" s="66"/>
    </row>
    <row r="63" spans="23:27" ht="11.25">
      <c r="W63" s="66"/>
      <c r="X63" s="66"/>
      <c r="Y63" s="66"/>
      <c r="Z63" s="66"/>
      <c r="AA63" s="66"/>
    </row>
    <row r="64" spans="23:27" ht="11.25">
      <c r="W64" s="66"/>
      <c r="X64" s="66"/>
      <c r="Y64" s="66"/>
      <c r="Z64" s="66"/>
      <c r="AA64" s="66"/>
    </row>
    <row r="65" spans="23:27" ht="11.25">
      <c r="W65" s="66"/>
      <c r="X65" s="66"/>
      <c r="Y65" s="66"/>
      <c r="Z65" s="66"/>
      <c r="AA65" s="66"/>
    </row>
    <row r="66" spans="23:27" ht="11.25">
      <c r="W66" s="66"/>
      <c r="X66" s="66"/>
      <c r="Y66" s="66"/>
      <c r="Z66" s="66"/>
      <c r="AA66" s="66"/>
    </row>
    <row r="67" spans="23:27" ht="11.25">
      <c r="W67" s="66"/>
      <c r="X67" s="66"/>
      <c r="Y67" s="66"/>
      <c r="Z67" s="66"/>
      <c r="AA67" s="66"/>
    </row>
    <row r="68" spans="23:27" ht="11.25">
      <c r="W68" s="66"/>
      <c r="X68" s="66"/>
      <c r="Y68" s="66"/>
      <c r="Z68" s="66"/>
      <c r="AA68" s="66"/>
    </row>
    <row r="69" spans="23:27" ht="11.25">
      <c r="W69" s="66"/>
      <c r="X69" s="66"/>
      <c r="Y69" s="66"/>
      <c r="Z69" s="66"/>
      <c r="AA69" s="66"/>
    </row>
    <row r="70" spans="23:27" ht="11.25">
      <c r="W70" s="66"/>
      <c r="X70" s="66"/>
      <c r="Y70" s="66"/>
      <c r="Z70" s="66"/>
      <c r="AA70" s="66"/>
    </row>
    <row r="71" spans="23:27" ht="11.25">
      <c r="W71" s="66"/>
      <c r="X71" s="66"/>
      <c r="Y71" s="66"/>
      <c r="Z71" s="66"/>
      <c r="AA71" s="66"/>
    </row>
    <row r="72" spans="23:27" ht="11.25">
      <c r="W72" s="66"/>
      <c r="X72" s="66"/>
      <c r="Y72" s="66"/>
      <c r="Z72" s="66"/>
      <c r="AA72" s="66"/>
    </row>
    <row r="73" spans="23:27" ht="11.25">
      <c r="W73" s="66"/>
      <c r="X73" s="66"/>
      <c r="Y73" s="66"/>
      <c r="Z73" s="66"/>
      <c r="AA73" s="66"/>
    </row>
    <row r="74" spans="23:27" ht="11.25">
      <c r="W74" s="66"/>
      <c r="X74" s="66"/>
      <c r="Y74" s="66"/>
      <c r="Z74" s="66"/>
      <c r="AA74" s="66"/>
    </row>
    <row r="75" spans="23:27" ht="11.25">
      <c r="W75" s="66"/>
      <c r="X75" s="66"/>
      <c r="Y75" s="66"/>
      <c r="Z75" s="66"/>
      <c r="AA75" s="66"/>
    </row>
  </sheetData>
  <mergeCells count="18">
    <mergeCell ref="W1:AA1"/>
    <mergeCell ref="W2:W4"/>
    <mergeCell ref="X2:X4"/>
    <mergeCell ref="Y2:Y4"/>
    <mergeCell ref="Z2:Z4"/>
    <mergeCell ref="AA2:AA4"/>
    <mergeCell ref="A5:B5"/>
    <mergeCell ref="A6:B6"/>
    <mergeCell ref="A1:B1"/>
    <mergeCell ref="C1:G1"/>
    <mergeCell ref="A4:B4"/>
    <mergeCell ref="U2:U3"/>
    <mergeCell ref="V2:V3"/>
    <mergeCell ref="R4:V4"/>
    <mergeCell ref="R1:V1"/>
    <mergeCell ref="R2:R3"/>
    <mergeCell ref="S2:S3"/>
    <mergeCell ref="T2:T3"/>
  </mergeCells>
  <conditionalFormatting sqref="W42:AA42">
    <cfRule type="expression" priority="1" dxfId="7" stopIfTrue="1">
      <formula>SUM(W7:W41)=0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6" r:id="rId3"/>
  <headerFooter alignWithMargins="0">
    <oddFooter>&amp;L&amp;8© 2008 - Malmberg, Den Bosch&amp;R&amp;8AdT / &amp;D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30">
    <pageSetUpPr fitToPage="1"/>
  </sheetPr>
  <dimension ref="A1:AA75"/>
  <sheetViews>
    <sheetView showGridLines="0" zoomScaleSheetLayoutView="50" workbookViewId="0" topLeftCell="A1">
      <selection activeCell="B3" sqref="B3"/>
    </sheetView>
  </sheetViews>
  <sheetFormatPr defaultColWidth="9.00390625" defaultRowHeight="11.25"/>
  <cols>
    <col min="1" max="1" width="3.625" style="72" customWidth="1"/>
    <col min="2" max="2" width="25.625" style="72" customWidth="1"/>
    <col min="3" max="12" width="4.625" style="134" customWidth="1"/>
    <col min="13" max="13" width="4.625" style="135" customWidth="1"/>
    <col min="14" max="17" width="4.625" style="134" customWidth="1"/>
    <col min="18" max="22" width="4.625" style="72" customWidth="1"/>
    <col min="23" max="27" width="4.625" style="67" hidden="1" customWidth="1"/>
  </cols>
  <sheetData>
    <row r="1" spans="1:27" ht="19.5" customHeight="1" thickBot="1">
      <c r="A1" s="459" t="s">
        <v>110</v>
      </c>
      <c r="B1" s="460"/>
      <c r="C1" s="459" t="s">
        <v>108</v>
      </c>
      <c r="D1" s="461"/>
      <c r="E1" s="461"/>
      <c r="F1" s="461"/>
      <c r="G1" s="460"/>
      <c r="H1" s="4"/>
      <c r="I1" s="73"/>
      <c r="J1" s="73"/>
      <c r="K1" s="73"/>
      <c r="L1" s="8"/>
      <c r="M1" s="3"/>
      <c r="N1" s="3"/>
      <c r="O1" s="8"/>
      <c r="P1" s="3"/>
      <c r="Q1" s="3"/>
      <c r="R1" s="450"/>
      <c r="S1" s="451"/>
      <c r="T1" s="451"/>
      <c r="U1" s="451"/>
      <c r="V1" s="452"/>
      <c r="W1" s="463" t="s">
        <v>100</v>
      </c>
      <c r="X1" s="464"/>
      <c r="Y1" s="464"/>
      <c r="Z1" s="464"/>
      <c r="AA1" s="465"/>
    </row>
    <row r="2" spans="1:27" ht="15" customHeight="1">
      <c r="A2" s="4"/>
      <c r="B2" s="4"/>
      <c r="C2" s="4"/>
      <c r="D2" s="4"/>
      <c r="E2" s="4"/>
      <c r="F2" s="5"/>
      <c r="G2" s="73"/>
      <c r="H2" s="73"/>
      <c r="I2" s="73"/>
      <c r="J2" s="73"/>
      <c r="K2" s="73"/>
      <c r="L2" s="8"/>
      <c r="M2" s="3"/>
      <c r="N2" s="3"/>
      <c r="O2" s="8"/>
      <c r="P2" s="3"/>
      <c r="Q2" s="3"/>
      <c r="R2" s="453"/>
      <c r="S2" s="443"/>
      <c r="T2" s="443"/>
      <c r="U2" s="443"/>
      <c r="V2" s="445"/>
      <c r="W2" s="466"/>
      <c r="X2" s="469"/>
      <c r="Y2" s="472"/>
      <c r="Z2" s="472"/>
      <c r="AA2" s="475"/>
    </row>
    <row r="3" spans="1:27" ht="24.75" customHeight="1" thickBot="1">
      <c r="A3" s="60"/>
      <c r="B3" s="61"/>
      <c r="C3" s="62"/>
      <c r="D3" s="62"/>
      <c r="E3" s="62"/>
      <c r="F3" s="62"/>
      <c r="G3" s="62"/>
      <c r="H3" s="62"/>
      <c r="I3" s="62"/>
      <c r="J3" s="62"/>
      <c r="K3" s="62"/>
      <c r="L3" s="61"/>
      <c r="M3" s="62"/>
      <c r="N3" s="62"/>
      <c r="O3" s="61"/>
      <c r="P3" s="62"/>
      <c r="Q3" s="62"/>
      <c r="R3" s="454"/>
      <c r="S3" s="444"/>
      <c r="T3" s="444"/>
      <c r="U3" s="444"/>
      <c r="V3" s="446"/>
      <c r="W3" s="467"/>
      <c r="X3" s="470"/>
      <c r="Y3" s="473"/>
      <c r="Z3" s="473"/>
      <c r="AA3" s="476"/>
    </row>
    <row r="4" spans="1:27" ht="15" customHeight="1" thickBot="1">
      <c r="A4" s="462" t="s">
        <v>27</v>
      </c>
      <c r="B4" s="462"/>
      <c r="C4" s="74">
        <v>1</v>
      </c>
      <c r="D4" s="75">
        <v>2</v>
      </c>
      <c r="E4" s="75" t="s">
        <v>70</v>
      </c>
      <c r="F4" s="75">
        <v>3</v>
      </c>
      <c r="G4" s="75">
        <v>4</v>
      </c>
      <c r="H4" s="75" t="s">
        <v>71</v>
      </c>
      <c r="I4" s="75">
        <v>5</v>
      </c>
      <c r="J4" s="75">
        <v>6</v>
      </c>
      <c r="K4" s="75" t="s">
        <v>72</v>
      </c>
      <c r="L4" s="75">
        <v>7</v>
      </c>
      <c r="M4" s="76">
        <v>8</v>
      </c>
      <c r="N4" s="76" t="s">
        <v>73</v>
      </c>
      <c r="O4" s="75">
        <v>9</v>
      </c>
      <c r="P4" s="77">
        <v>10</v>
      </c>
      <c r="Q4" s="102" t="s">
        <v>74</v>
      </c>
      <c r="R4" s="447" t="s">
        <v>75</v>
      </c>
      <c r="S4" s="448"/>
      <c r="T4" s="448"/>
      <c r="U4" s="448"/>
      <c r="V4" s="449"/>
      <c r="W4" s="468"/>
      <c r="X4" s="471"/>
      <c r="Y4" s="474"/>
      <c r="Z4" s="474"/>
      <c r="AA4" s="477"/>
    </row>
    <row r="5" spans="1:27" ht="15" customHeight="1" thickBot="1">
      <c r="A5" s="455" t="s">
        <v>104</v>
      </c>
      <c r="B5" s="456"/>
      <c r="C5" s="136">
        <f>IF(rapportages!C$5="IV",rapportages!C5,"")</f>
      </c>
      <c r="D5" s="137">
        <f>IF(rapportages!D$5="IV",rapportages!D5,"")</f>
      </c>
      <c r="E5" s="137">
        <f>IF(rapportages!E$5="IV",rapportages!E5,"")</f>
      </c>
      <c r="F5" s="137">
        <f>IF(rapportages!F$5="IV",rapportages!F5,"")</f>
      </c>
      <c r="G5" s="137">
        <f>IF(rapportages!G$5="IV",rapportages!G5,"")</f>
      </c>
      <c r="H5" s="137">
        <f>IF(rapportages!H$5="IV",rapportages!H5,"")</f>
      </c>
      <c r="I5" s="137">
        <f>IF(rapportages!I$5="IV",rapportages!I5,"")</f>
      </c>
      <c r="J5" s="137">
        <f>IF(rapportages!J$5="IV",rapportages!J5,"")</f>
      </c>
      <c r="K5" s="137">
        <f>IF(rapportages!K$5="IV",rapportages!K5,"")</f>
      </c>
      <c r="L5" s="137">
        <f>IF(rapportages!L$5="IV",rapportages!L5,"")</f>
      </c>
      <c r="M5" s="137">
        <f>IF(rapportages!M$5="IV",rapportages!M5,"")</f>
      </c>
      <c r="N5" s="137">
        <f>IF(rapportages!N$5="IV",rapportages!N5,"")</f>
      </c>
      <c r="O5" s="137">
        <f>IF(rapportages!O$5="IV",rapportages!O5,"")</f>
      </c>
      <c r="P5" s="138">
        <f>IF(rapportages!P$5="IV",rapportages!P5,"")</f>
      </c>
      <c r="Q5" s="138">
        <f>IF(rapportages!Q$5="IV",rapportages!Q5,"")</f>
      </c>
      <c r="R5" s="78"/>
      <c r="S5" s="79"/>
      <c r="T5" s="79"/>
      <c r="U5" s="79" t="s">
        <v>13</v>
      </c>
      <c r="V5" s="80"/>
      <c r="W5" s="103" t="s">
        <v>10</v>
      </c>
      <c r="X5" s="104" t="s">
        <v>11</v>
      </c>
      <c r="Y5" s="104" t="s">
        <v>12</v>
      </c>
      <c r="Z5" s="104" t="s">
        <v>13</v>
      </c>
      <c r="AA5" s="105" t="s">
        <v>14</v>
      </c>
    </row>
    <row r="6" spans="1:27" ht="22.5" customHeight="1" thickBot="1">
      <c r="A6" s="457" t="s">
        <v>6</v>
      </c>
      <c r="B6" s="458"/>
      <c r="C6" s="81"/>
      <c r="D6" s="82"/>
      <c r="E6" s="82"/>
      <c r="F6" s="82"/>
      <c r="G6" s="82"/>
      <c r="H6" s="82"/>
      <c r="I6" s="82"/>
      <c r="J6" s="82"/>
      <c r="K6" s="82"/>
      <c r="L6" s="83"/>
      <c r="M6" s="82"/>
      <c r="N6" s="82"/>
      <c r="O6" s="83"/>
      <c r="P6" s="84"/>
      <c r="Q6" s="84"/>
      <c r="R6" s="85"/>
      <c r="S6" s="86"/>
      <c r="T6" s="86"/>
      <c r="U6" s="86"/>
      <c r="V6" s="87"/>
      <c r="W6" s="106"/>
      <c r="X6" s="107"/>
      <c r="Y6" s="107"/>
      <c r="Z6" s="107"/>
      <c r="AA6" s="108"/>
    </row>
    <row r="7" spans="1:27" ht="22.5" customHeight="1">
      <c r="A7" s="88">
        <v>1</v>
      </c>
      <c r="B7" s="89">
        <f>IF('toets 1'!B7&lt;&gt;"",'toets 1'!B7,"")</f>
      </c>
      <c r="C7" s="109">
        <f>IF(rapportages!C$5="IV",rapportages!C7,"")</f>
      </c>
      <c r="D7" s="110">
        <f>IF(rapportages!D$5="IV",rapportages!D7,"")</f>
      </c>
      <c r="E7" s="110">
        <f>IF(rapportages!E$5="IV",rapportages!E7,"")</f>
      </c>
      <c r="F7" s="110">
        <f>IF(rapportages!F$5="IV",rapportages!F7,"")</f>
      </c>
      <c r="G7" s="110">
        <f>IF(rapportages!G$5="IV",rapportages!G7,"")</f>
      </c>
      <c r="H7" s="110">
        <f>IF(rapportages!H$5="IV",rapportages!H7,"")</f>
      </c>
      <c r="I7" s="110">
        <f>IF(rapportages!I$5="IV",rapportages!I7,"")</f>
      </c>
      <c r="J7" s="110">
        <f>IF(rapportages!J$5="IV",rapportages!J7,"")</f>
      </c>
      <c r="K7" s="110">
        <f>IF(rapportages!K$5="IV",rapportages!K7,"")</f>
      </c>
      <c r="L7" s="110">
        <f>IF(rapportages!L$5="IV",rapportages!L7,"")</f>
      </c>
      <c r="M7" s="110">
        <f>IF(rapportages!M$5="IV",rapportages!M7,"")</f>
      </c>
      <c r="N7" s="110">
        <f>IF(rapportages!N$5="IV",rapportages!N7,"")</f>
      </c>
      <c r="O7" s="110">
        <f>IF(rapportages!O$5="IV",rapportages!O7,"")</f>
      </c>
      <c r="P7" s="111">
        <f>IF(rapportages!P$5="IV",rapportages!P7,"")</f>
      </c>
      <c r="Q7" s="111">
        <f>IF(rapportages!Q$5="III",rapportages!Q7,"")</f>
      </c>
      <c r="R7" s="90"/>
      <c r="S7" s="90"/>
      <c r="T7" s="90"/>
      <c r="U7" s="91">
        <f>IF(SUM(C7:Q7)=0,"",AVERAGE(C7:Q7))</f>
      </c>
      <c r="V7" s="92"/>
      <c r="W7" s="112">
        <f aca="true" t="shared" si="0" ref="W7:W41">IF(AND(R7&gt;0,R7&lt;10.1),R7,"")</f>
      </c>
      <c r="X7" s="113">
        <f aca="true" t="shared" si="1" ref="X7:X41">IF(AND(S7&gt;0,S7&lt;10.1),S7,"")</f>
      </c>
      <c r="Y7" s="113">
        <f aca="true" t="shared" si="2" ref="Y7:Y41">IF(AND(T7&gt;0,T7&lt;10.1),T7,"")</f>
      </c>
      <c r="Z7" s="113">
        <f aca="true" t="shared" si="3" ref="Z7:Z41">IF(AND(U7&gt;0,U7&lt;10.1),U7,"")</f>
      </c>
      <c r="AA7" s="114">
        <f aca="true" t="shared" si="4" ref="AA7:AA41">IF(AND(V7&gt;0,V7&lt;10.1),V7,"")</f>
      </c>
    </row>
    <row r="8" spans="1:27" ht="22.5" customHeight="1">
      <c r="A8" s="68">
        <v>2</v>
      </c>
      <c r="B8" s="69">
        <f>IF('toets 1'!B8&lt;&gt;"",'toets 1'!B8,"")</f>
      </c>
      <c r="C8" s="115">
        <f>IF(rapportages!C$5="IV",rapportages!C8,"")</f>
      </c>
      <c r="D8" s="116">
        <f>IF(rapportages!D$5="IV",rapportages!D8,"")</f>
      </c>
      <c r="E8" s="116">
        <f>IF(rapportages!E$5="IV",rapportages!E8,"")</f>
      </c>
      <c r="F8" s="116">
        <f>IF(rapportages!F$5="IV",rapportages!F8,"")</f>
      </c>
      <c r="G8" s="116">
        <f>IF(rapportages!G$5="IV",rapportages!G8,"")</f>
      </c>
      <c r="H8" s="116">
        <f>IF(rapportages!H$5="IV",rapportages!H8,"")</f>
      </c>
      <c r="I8" s="116">
        <f>IF(rapportages!I$5="IV",rapportages!I8,"")</f>
      </c>
      <c r="J8" s="116">
        <f>IF(rapportages!J$5="IV",rapportages!J8,"")</f>
      </c>
      <c r="K8" s="116">
        <f>IF(rapportages!K$5="IV",rapportages!K8,"")</f>
      </c>
      <c r="L8" s="116">
        <f>IF(rapportages!L$5="IV",rapportages!L8,"")</f>
      </c>
      <c r="M8" s="116">
        <f>IF(rapportages!M$5="IV",rapportages!M8,"")</f>
      </c>
      <c r="N8" s="116">
        <f>IF(rapportages!N$5="IV",rapportages!N8,"")</f>
      </c>
      <c r="O8" s="116">
        <f>IF(rapportages!O$5="IV",rapportages!O8,"")</f>
      </c>
      <c r="P8" s="117">
        <f>IF(rapportages!P$5="IV",rapportages!P8,"")</f>
      </c>
      <c r="Q8" s="117">
        <f>IF(rapportages!Q$5="III",rapportages!Q8,"")</f>
      </c>
      <c r="R8" s="93"/>
      <c r="S8" s="93"/>
      <c r="T8" s="93"/>
      <c r="U8" s="94">
        <f aca="true" t="shared" si="5" ref="U8:U41">IF(SUM(C8:Q8)=0,"",AVERAGE(C8:Q8))</f>
      </c>
      <c r="V8" s="95"/>
      <c r="W8" s="118">
        <f t="shared" si="0"/>
      </c>
      <c r="X8" s="119">
        <f t="shared" si="1"/>
      </c>
      <c r="Y8" s="119">
        <f t="shared" si="2"/>
      </c>
      <c r="Z8" s="119">
        <f t="shared" si="3"/>
      </c>
      <c r="AA8" s="120">
        <f t="shared" si="4"/>
      </c>
    </row>
    <row r="9" spans="1:27" ht="22.5" customHeight="1">
      <c r="A9" s="68">
        <v>3</v>
      </c>
      <c r="B9" s="69">
        <f>IF('toets 1'!B9&lt;&gt;"",'toets 1'!B9,"")</f>
      </c>
      <c r="C9" s="115">
        <f>IF(rapportages!C$5="IV",rapportages!C9,"")</f>
      </c>
      <c r="D9" s="116">
        <f>IF(rapportages!D$5="IV",rapportages!D9,"")</f>
      </c>
      <c r="E9" s="116">
        <f>IF(rapportages!E$5="IV",rapportages!E9,"")</f>
      </c>
      <c r="F9" s="116">
        <f>IF(rapportages!F$5="IV",rapportages!F9,"")</f>
      </c>
      <c r="G9" s="116">
        <f>IF(rapportages!G$5="IV",rapportages!G9,"")</f>
      </c>
      <c r="H9" s="116">
        <f>IF(rapportages!H$5="IV",rapportages!H9,"")</f>
      </c>
      <c r="I9" s="116">
        <f>IF(rapportages!I$5="IV",rapportages!I9,"")</f>
      </c>
      <c r="J9" s="116">
        <f>IF(rapportages!J$5="IV",rapportages!J9,"")</f>
      </c>
      <c r="K9" s="116">
        <f>IF(rapportages!K$5="IV",rapportages!K9,"")</f>
      </c>
      <c r="L9" s="116">
        <f>IF(rapportages!L$5="IV",rapportages!L9,"")</f>
      </c>
      <c r="M9" s="116">
        <f>IF(rapportages!M$5="IV",rapportages!M9,"")</f>
      </c>
      <c r="N9" s="116">
        <f>IF(rapportages!N$5="IV",rapportages!N9,"")</f>
      </c>
      <c r="O9" s="116">
        <f>IF(rapportages!O$5="IV",rapportages!O9,"")</f>
      </c>
      <c r="P9" s="117">
        <f>IF(rapportages!P$5="IV",rapportages!P9,"")</f>
      </c>
      <c r="Q9" s="117">
        <f>IF(rapportages!Q$5="III",rapportages!Q9,"")</f>
      </c>
      <c r="R9" s="93"/>
      <c r="S9" s="93"/>
      <c r="T9" s="93"/>
      <c r="U9" s="94">
        <f t="shared" si="5"/>
      </c>
      <c r="V9" s="95"/>
      <c r="W9" s="118">
        <f t="shared" si="0"/>
      </c>
      <c r="X9" s="119">
        <f t="shared" si="1"/>
      </c>
      <c r="Y9" s="119">
        <f t="shared" si="2"/>
      </c>
      <c r="Z9" s="119">
        <f t="shared" si="3"/>
      </c>
      <c r="AA9" s="120">
        <f t="shared" si="4"/>
      </c>
    </row>
    <row r="10" spans="1:27" ht="22.5" customHeight="1">
      <c r="A10" s="68">
        <v>4</v>
      </c>
      <c r="B10" s="69">
        <f>IF('toets 1'!B10&lt;&gt;"",'toets 1'!B10,"")</f>
      </c>
      <c r="C10" s="115">
        <f>IF(rapportages!C$5="IV",rapportages!C10,"")</f>
      </c>
      <c r="D10" s="116">
        <f>IF(rapportages!D$5="IV",rapportages!D10,"")</f>
      </c>
      <c r="E10" s="116">
        <f>IF(rapportages!E$5="IV",rapportages!E10,"")</f>
      </c>
      <c r="F10" s="116">
        <f>IF(rapportages!F$5="IV",rapportages!F10,"")</f>
      </c>
      <c r="G10" s="116">
        <f>IF(rapportages!G$5="IV",rapportages!G10,"")</f>
      </c>
      <c r="H10" s="116">
        <f>IF(rapportages!H$5="IV",rapportages!H10,"")</f>
      </c>
      <c r="I10" s="116">
        <f>IF(rapportages!I$5="IV",rapportages!I10,"")</f>
      </c>
      <c r="J10" s="116">
        <f>IF(rapportages!J$5="IV",rapportages!J10,"")</f>
      </c>
      <c r="K10" s="116">
        <f>IF(rapportages!K$5="IV",rapportages!K10,"")</f>
      </c>
      <c r="L10" s="116">
        <f>IF(rapportages!L$5="IV",rapportages!L10,"")</f>
      </c>
      <c r="M10" s="116">
        <f>IF(rapportages!M$5="IV",rapportages!M10,"")</f>
      </c>
      <c r="N10" s="116">
        <f>IF(rapportages!N$5="IV",rapportages!N10,"")</f>
      </c>
      <c r="O10" s="116">
        <f>IF(rapportages!O$5="IV",rapportages!O10,"")</f>
      </c>
      <c r="P10" s="117">
        <f>IF(rapportages!P$5="IV",rapportages!P10,"")</f>
      </c>
      <c r="Q10" s="117">
        <f>IF(rapportages!Q$5="III",rapportages!Q10,"")</f>
      </c>
      <c r="R10" s="93"/>
      <c r="S10" s="93"/>
      <c r="T10" s="93"/>
      <c r="U10" s="94">
        <f t="shared" si="5"/>
      </c>
      <c r="V10" s="95"/>
      <c r="W10" s="118">
        <f t="shared" si="0"/>
      </c>
      <c r="X10" s="119">
        <f t="shared" si="1"/>
      </c>
      <c r="Y10" s="119">
        <f t="shared" si="2"/>
      </c>
      <c r="Z10" s="119">
        <f t="shared" si="3"/>
      </c>
      <c r="AA10" s="120">
        <f t="shared" si="4"/>
      </c>
    </row>
    <row r="11" spans="1:27" ht="22.5" customHeight="1">
      <c r="A11" s="68">
        <v>5</v>
      </c>
      <c r="B11" s="69">
        <f>IF('toets 1'!B11&lt;&gt;"",'toets 1'!B11,"")</f>
      </c>
      <c r="C11" s="115">
        <f>IF(rapportages!C$5="IV",rapportages!C11,"")</f>
      </c>
      <c r="D11" s="116">
        <f>IF(rapportages!D$5="IV",rapportages!D11,"")</f>
      </c>
      <c r="E11" s="116">
        <f>IF(rapportages!E$5="IV",rapportages!E11,"")</f>
      </c>
      <c r="F11" s="116">
        <f>IF(rapportages!F$5="IV",rapportages!F11,"")</f>
      </c>
      <c r="G11" s="116">
        <f>IF(rapportages!G$5="IV",rapportages!G11,"")</f>
      </c>
      <c r="H11" s="116">
        <f>IF(rapportages!H$5="IV",rapportages!H11,"")</f>
      </c>
      <c r="I11" s="116">
        <f>IF(rapportages!I$5="IV",rapportages!I11,"")</f>
      </c>
      <c r="J11" s="116">
        <f>IF(rapportages!J$5="IV",rapportages!J11,"")</f>
      </c>
      <c r="K11" s="116">
        <f>IF(rapportages!K$5="IV",rapportages!K11,"")</f>
      </c>
      <c r="L11" s="116">
        <f>IF(rapportages!L$5="IV",rapportages!L11,"")</f>
      </c>
      <c r="M11" s="116">
        <f>IF(rapportages!M$5="IV",rapportages!M11,"")</f>
      </c>
      <c r="N11" s="116">
        <f>IF(rapportages!N$5="IV",rapportages!N11,"")</f>
      </c>
      <c r="O11" s="116">
        <f>IF(rapportages!O$5="IV",rapportages!O11,"")</f>
      </c>
      <c r="P11" s="117">
        <f>IF(rapportages!P$5="IV",rapportages!P11,"")</f>
      </c>
      <c r="Q11" s="117">
        <f>IF(rapportages!Q$5="III",rapportages!Q11,"")</f>
      </c>
      <c r="R11" s="93"/>
      <c r="S11" s="93"/>
      <c r="T11" s="93"/>
      <c r="U11" s="94">
        <f t="shared" si="5"/>
      </c>
      <c r="V11" s="95"/>
      <c r="W11" s="118">
        <f t="shared" si="0"/>
      </c>
      <c r="X11" s="119">
        <f t="shared" si="1"/>
      </c>
      <c r="Y11" s="119">
        <f t="shared" si="2"/>
      </c>
      <c r="Z11" s="119">
        <f t="shared" si="3"/>
      </c>
      <c r="AA11" s="120">
        <f t="shared" si="4"/>
      </c>
    </row>
    <row r="12" spans="1:27" ht="22.5" customHeight="1">
      <c r="A12" s="68">
        <v>6</v>
      </c>
      <c r="B12" s="69">
        <f>IF('toets 1'!B12&lt;&gt;"",'toets 1'!B12,"")</f>
      </c>
      <c r="C12" s="115">
        <f>IF(rapportages!C$5="IV",rapportages!C12,"")</f>
      </c>
      <c r="D12" s="116">
        <f>IF(rapportages!D$5="IV",rapportages!D12,"")</f>
      </c>
      <c r="E12" s="116">
        <f>IF(rapportages!E$5="IV",rapportages!E12,"")</f>
      </c>
      <c r="F12" s="116">
        <f>IF(rapportages!F$5="IV",rapportages!F12,"")</f>
      </c>
      <c r="G12" s="116">
        <f>IF(rapportages!G$5="IV",rapportages!G12,"")</f>
      </c>
      <c r="H12" s="116">
        <f>IF(rapportages!H$5="IV",rapportages!H12,"")</f>
      </c>
      <c r="I12" s="116">
        <f>IF(rapportages!I$5="IV",rapportages!I12,"")</f>
      </c>
      <c r="J12" s="116">
        <f>IF(rapportages!J$5="IV",rapportages!J12,"")</f>
      </c>
      <c r="K12" s="116">
        <f>IF(rapportages!K$5="IV",rapportages!K12,"")</f>
      </c>
      <c r="L12" s="116">
        <f>IF(rapportages!L$5="IV",rapportages!L12,"")</f>
      </c>
      <c r="M12" s="116">
        <f>IF(rapportages!M$5="IV",rapportages!M12,"")</f>
      </c>
      <c r="N12" s="116">
        <f>IF(rapportages!N$5="IV",rapportages!N12,"")</f>
      </c>
      <c r="O12" s="116">
        <f>IF(rapportages!O$5="IV",rapportages!O12,"")</f>
      </c>
      <c r="P12" s="117">
        <f>IF(rapportages!P$5="IV",rapportages!P12,"")</f>
      </c>
      <c r="Q12" s="117">
        <f>IF(rapportages!Q$5="III",rapportages!Q12,"")</f>
      </c>
      <c r="R12" s="93"/>
      <c r="S12" s="93"/>
      <c r="T12" s="93"/>
      <c r="U12" s="94">
        <f t="shared" si="5"/>
      </c>
      <c r="V12" s="95"/>
      <c r="W12" s="118">
        <f t="shared" si="0"/>
      </c>
      <c r="X12" s="119">
        <f t="shared" si="1"/>
      </c>
      <c r="Y12" s="119">
        <f t="shared" si="2"/>
      </c>
      <c r="Z12" s="119">
        <f t="shared" si="3"/>
      </c>
      <c r="AA12" s="120">
        <f t="shared" si="4"/>
      </c>
    </row>
    <row r="13" spans="1:27" ht="22.5" customHeight="1">
      <c r="A13" s="68">
        <v>7</v>
      </c>
      <c r="B13" s="69">
        <f>IF('toets 1'!B13&lt;&gt;"",'toets 1'!B13,"")</f>
      </c>
      <c r="C13" s="115">
        <f>IF(rapportages!C$5="IV",rapportages!C13,"")</f>
      </c>
      <c r="D13" s="116">
        <f>IF(rapportages!D$5="IV",rapportages!D13,"")</f>
      </c>
      <c r="E13" s="116">
        <f>IF(rapportages!E$5="IV",rapportages!E13,"")</f>
      </c>
      <c r="F13" s="116">
        <f>IF(rapportages!F$5="IV",rapportages!F13,"")</f>
      </c>
      <c r="G13" s="116">
        <f>IF(rapportages!G$5="IV",rapportages!G13,"")</f>
      </c>
      <c r="H13" s="116">
        <f>IF(rapportages!H$5="IV",rapportages!H13,"")</f>
      </c>
      <c r="I13" s="116">
        <f>IF(rapportages!I$5="IV",rapportages!I13,"")</f>
      </c>
      <c r="J13" s="116">
        <f>IF(rapportages!J$5="IV",rapportages!J13,"")</f>
      </c>
      <c r="K13" s="116">
        <f>IF(rapportages!K$5="IV",rapportages!K13,"")</f>
      </c>
      <c r="L13" s="116">
        <f>IF(rapportages!L$5="IV",rapportages!L13,"")</f>
      </c>
      <c r="M13" s="116">
        <f>IF(rapportages!M$5="IV",rapportages!M13,"")</f>
      </c>
      <c r="N13" s="116">
        <f>IF(rapportages!N$5="IV",rapportages!N13,"")</f>
      </c>
      <c r="O13" s="116">
        <f>IF(rapportages!O$5="IV",rapportages!O13,"")</f>
      </c>
      <c r="P13" s="117">
        <f>IF(rapportages!P$5="IV",rapportages!P13,"")</f>
      </c>
      <c r="Q13" s="117">
        <f>IF(rapportages!Q$5="III",rapportages!Q13,"")</f>
      </c>
      <c r="R13" s="93"/>
      <c r="S13" s="93"/>
      <c r="T13" s="93"/>
      <c r="U13" s="94">
        <f t="shared" si="5"/>
      </c>
      <c r="V13" s="95"/>
      <c r="W13" s="118">
        <f t="shared" si="0"/>
      </c>
      <c r="X13" s="119">
        <f t="shared" si="1"/>
      </c>
      <c r="Y13" s="119">
        <f t="shared" si="2"/>
      </c>
      <c r="Z13" s="119">
        <f t="shared" si="3"/>
      </c>
      <c r="AA13" s="120">
        <f t="shared" si="4"/>
      </c>
    </row>
    <row r="14" spans="1:27" ht="22.5" customHeight="1">
      <c r="A14" s="68">
        <v>8</v>
      </c>
      <c r="B14" s="69">
        <f>IF('toets 1'!B14&lt;&gt;"",'toets 1'!B14,"")</f>
      </c>
      <c r="C14" s="115">
        <f>IF(rapportages!C$5="IV",rapportages!C14,"")</f>
      </c>
      <c r="D14" s="116">
        <f>IF(rapportages!D$5="IV",rapportages!D14,"")</f>
      </c>
      <c r="E14" s="116">
        <f>IF(rapportages!E$5="IV",rapportages!E14,"")</f>
      </c>
      <c r="F14" s="116">
        <f>IF(rapportages!F$5="IV",rapportages!F14,"")</f>
      </c>
      <c r="G14" s="116">
        <f>IF(rapportages!G$5="IV",rapportages!G14,"")</f>
      </c>
      <c r="H14" s="116">
        <f>IF(rapportages!H$5="IV",rapportages!H14,"")</f>
      </c>
      <c r="I14" s="116">
        <f>IF(rapportages!I$5="IV",rapportages!I14,"")</f>
      </c>
      <c r="J14" s="116">
        <f>IF(rapportages!J$5="IV",rapportages!J14,"")</f>
      </c>
      <c r="K14" s="116">
        <f>IF(rapportages!K$5="IV",rapportages!K14,"")</f>
      </c>
      <c r="L14" s="116">
        <f>IF(rapportages!L$5="IV",rapportages!L14,"")</f>
      </c>
      <c r="M14" s="116">
        <f>IF(rapportages!M$5="IV",rapportages!M14,"")</f>
      </c>
      <c r="N14" s="116">
        <f>IF(rapportages!N$5="IV",rapportages!N14,"")</f>
      </c>
      <c r="O14" s="116">
        <f>IF(rapportages!O$5="IV",rapportages!O14,"")</f>
      </c>
      <c r="P14" s="117">
        <f>IF(rapportages!P$5="IV",rapportages!P14,"")</f>
      </c>
      <c r="Q14" s="117">
        <f>IF(rapportages!Q$5="III",rapportages!Q14,"")</f>
      </c>
      <c r="R14" s="93"/>
      <c r="S14" s="93"/>
      <c r="T14" s="93"/>
      <c r="U14" s="94">
        <f t="shared" si="5"/>
      </c>
      <c r="V14" s="95"/>
      <c r="W14" s="118">
        <f t="shared" si="0"/>
      </c>
      <c r="X14" s="119">
        <f t="shared" si="1"/>
      </c>
      <c r="Y14" s="119">
        <f t="shared" si="2"/>
      </c>
      <c r="Z14" s="119">
        <f t="shared" si="3"/>
      </c>
      <c r="AA14" s="120">
        <f t="shared" si="4"/>
      </c>
    </row>
    <row r="15" spans="1:27" ht="22.5" customHeight="1">
      <c r="A15" s="68">
        <v>9</v>
      </c>
      <c r="B15" s="69">
        <f>IF('toets 1'!B15&lt;&gt;"",'toets 1'!B15,"")</f>
      </c>
      <c r="C15" s="115">
        <f>IF(rapportages!C$5="IV",rapportages!C15,"")</f>
      </c>
      <c r="D15" s="116">
        <f>IF(rapportages!D$5="IV",rapportages!D15,"")</f>
      </c>
      <c r="E15" s="116">
        <f>IF(rapportages!E$5="IV",rapportages!E15,"")</f>
      </c>
      <c r="F15" s="116">
        <f>IF(rapportages!F$5="IV",rapportages!F15,"")</f>
      </c>
      <c r="G15" s="116">
        <f>IF(rapportages!G$5="IV",rapportages!G15,"")</f>
      </c>
      <c r="H15" s="116">
        <f>IF(rapportages!H$5="IV",rapportages!H15,"")</f>
      </c>
      <c r="I15" s="116">
        <f>IF(rapportages!I$5="IV",rapportages!I15,"")</f>
      </c>
      <c r="J15" s="116">
        <f>IF(rapportages!J$5="IV",rapportages!J15,"")</f>
      </c>
      <c r="K15" s="116">
        <f>IF(rapportages!K$5="IV",rapportages!K15,"")</f>
      </c>
      <c r="L15" s="116">
        <f>IF(rapportages!L$5="IV",rapportages!L15,"")</f>
      </c>
      <c r="M15" s="116">
        <f>IF(rapportages!M$5="IV",rapportages!M15,"")</f>
      </c>
      <c r="N15" s="116">
        <f>IF(rapportages!N$5="IV",rapportages!N15,"")</f>
      </c>
      <c r="O15" s="116">
        <f>IF(rapportages!O$5="IV",rapportages!O15,"")</f>
      </c>
      <c r="P15" s="117">
        <f>IF(rapportages!P$5="IV",rapportages!P15,"")</f>
      </c>
      <c r="Q15" s="117">
        <f>IF(rapportages!Q$5="III",rapportages!Q15,"")</f>
      </c>
      <c r="R15" s="93"/>
      <c r="S15" s="93"/>
      <c r="T15" s="93"/>
      <c r="U15" s="94">
        <f t="shared" si="5"/>
      </c>
      <c r="V15" s="95"/>
      <c r="W15" s="118">
        <f t="shared" si="0"/>
      </c>
      <c r="X15" s="119">
        <f t="shared" si="1"/>
      </c>
      <c r="Y15" s="119">
        <f t="shared" si="2"/>
      </c>
      <c r="Z15" s="119">
        <f t="shared" si="3"/>
      </c>
      <c r="AA15" s="120">
        <f t="shared" si="4"/>
      </c>
    </row>
    <row r="16" spans="1:27" ht="22.5" customHeight="1">
      <c r="A16" s="68">
        <v>10</v>
      </c>
      <c r="B16" s="69">
        <f>IF('toets 1'!B16&lt;&gt;"",'toets 1'!B16,"")</f>
      </c>
      <c r="C16" s="115">
        <f>IF(rapportages!C$5="IV",rapportages!C16,"")</f>
      </c>
      <c r="D16" s="116">
        <f>IF(rapportages!D$5="IV",rapportages!D16,"")</f>
      </c>
      <c r="E16" s="116">
        <f>IF(rapportages!E$5="IV",rapportages!E16,"")</f>
      </c>
      <c r="F16" s="116">
        <f>IF(rapportages!F$5="IV",rapportages!F16,"")</f>
      </c>
      <c r="G16" s="116">
        <f>IF(rapportages!G$5="IV",rapportages!G16,"")</f>
      </c>
      <c r="H16" s="116">
        <f>IF(rapportages!H$5="IV",rapportages!H16,"")</f>
      </c>
      <c r="I16" s="116">
        <f>IF(rapportages!I$5="IV",rapportages!I16,"")</f>
      </c>
      <c r="J16" s="116">
        <f>IF(rapportages!J$5="IV",rapportages!J16,"")</f>
      </c>
      <c r="K16" s="116">
        <f>IF(rapportages!K$5="IV",rapportages!K16,"")</f>
      </c>
      <c r="L16" s="116">
        <f>IF(rapportages!L$5="IV",rapportages!L16,"")</f>
      </c>
      <c r="M16" s="116">
        <f>IF(rapportages!M$5="IV",rapportages!M16,"")</f>
      </c>
      <c r="N16" s="116">
        <f>IF(rapportages!N$5="IV",rapportages!N16,"")</f>
      </c>
      <c r="O16" s="116">
        <f>IF(rapportages!O$5="IV",rapportages!O16,"")</f>
      </c>
      <c r="P16" s="117">
        <f>IF(rapportages!P$5="IV",rapportages!P16,"")</f>
      </c>
      <c r="Q16" s="117">
        <f>IF(rapportages!Q$5="III",rapportages!Q16,"")</f>
      </c>
      <c r="R16" s="93"/>
      <c r="S16" s="93"/>
      <c r="T16" s="93"/>
      <c r="U16" s="94">
        <f t="shared" si="5"/>
      </c>
      <c r="V16" s="95"/>
      <c r="W16" s="118">
        <f t="shared" si="0"/>
      </c>
      <c r="X16" s="119">
        <f t="shared" si="1"/>
      </c>
      <c r="Y16" s="119">
        <f t="shared" si="2"/>
      </c>
      <c r="Z16" s="119">
        <f t="shared" si="3"/>
      </c>
      <c r="AA16" s="120">
        <f t="shared" si="4"/>
      </c>
    </row>
    <row r="17" spans="1:27" ht="22.5" customHeight="1">
      <c r="A17" s="68">
        <v>11</v>
      </c>
      <c r="B17" s="69">
        <f>IF('toets 1'!B17&lt;&gt;"",'toets 1'!B17,"")</f>
      </c>
      <c r="C17" s="115">
        <f>IF(rapportages!C$5="IV",rapportages!C17,"")</f>
      </c>
      <c r="D17" s="116">
        <f>IF(rapportages!D$5="IV",rapportages!D17,"")</f>
      </c>
      <c r="E17" s="116">
        <f>IF(rapportages!E$5="IV",rapportages!E17,"")</f>
      </c>
      <c r="F17" s="116">
        <f>IF(rapportages!F$5="IV",rapportages!F17,"")</f>
      </c>
      <c r="G17" s="116">
        <f>IF(rapportages!G$5="IV",rapportages!G17,"")</f>
      </c>
      <c r="H17" s="116">
        <f>IF(rapportages!H$5="IV",rapportages!H17,"")</f>
      </c>
      <c r="I17" s="116">
        <f>IF(rapportages!I$5="IV",rapportages!I17,"")</f>
      </c>
      <c r="J17" s="116">
        <f>IF(rapportages!J$5="IV",rapportages!J17,"")</f>
      </c>
      <c r="K17" s="116">
        <f>IF(rapportages!K$5="IV",rapportages!K17,"")</f>
      </c>
      <c r="L17" s="116">
        <f>IF(rapportages!L$5="IV",rapportages!L17,"")</f>
      </c>
      <c r="M17" s="116">
        <f>IF(rapportages!M$5="IV",rapportages!M17,"")</f>
      </c>
      <c r="N17" s="116">
        <f>IF(rapportages!N$5="IV",rapportages!N17,"")</f>
      </c>
      <c r="O17" s="116">
        <f>IF(rapportages!O$5="IV",rapportages!O17,"")</f>
      </c>
      <c r="P17" s="117">
        <f>IF(rapportages!P$5="IV",rapportages!P17,"")</f>
      </c>
      <c r="Q17" s="117">
        <f>IF(rapportages!Q$5="III",rapportages!Q17,"")</f>
      </c>
      <c r="R17" s="93"/>
      <c r="S17" s="93"/>
      <c r="T17" s="93"/>
      <c r="U17" s="94">
        <f t="shared" si="5"/>
      </c>
      <c r="V17" s="95"/>
      <c r="W17" s="118">
        <f t="shared" si="0"/>
      </c>
      <c r="X17" s="119">
        <f t="shared" si="1"/>
      </c>
      <c r="Y17" s="119">
        <f t="shared" si="2"/>
      </c>
      <c r="Z17" s="119">
        <f t="shared" si="3"/>
      </c>
      <c r="AA17" s="120">
        <f t="shared" si="4"/>
      </c>
    </row>
    <row r="18" spans="1:27" ht="22.5" customHeight="1">
      <c r="A18" s="68">
        <v>12</v>
      </c>
      <c r="B18" s="69">
        <f>IF('toets 1'!B18&lt;&gt;"",'toets 1'!B18,"")</f>
      </c>
      <c r="C18" s="115">
        <f>IF(rapportages!C$5="IV",rapportages!C18,"")</f>
      </c>
      <c r="D18" s="116">
        <f>IF(rapportages!D$5="IV",rapportages!D18,"")</f>
      </c>
      <c r="E18" s="116">
        <f>IF(rapportages!E$5="IV",rapportages!E18,"")</f>
      </c>
      <c r="F18" s="116">
        <f>IF(rapportages!F$5="IV",rapportages!F18,"")</f>
      </c>
      <c r="G18" s="116">
        <f>IF(rapportages!G$5="IV",rapportages!G18,"")</f>
      </c>
      <c r="H18" s="116">
        <f>IF(rapportages!H$5="IV",rapportages!H18,"")</f>
      </c>
      <c r="I18" s="116">
        <f>IF(rapportages!I$5="IV",rapportages!I18,"")</f>
      </c>
      <c r="J18" s="116">
        <f>IF(rapportages!J$5="IV",rapportages!J18,"")</f>
      </c>
      <c r="K18" s="116">
        <f>IF(rapportages!K$5="IV",rapportages!K18,"")</f>
      </c>
      <c r="L18" s="116">
        <f>IF(rapportages!L$5="IV",rapportages!L18,"")</f>
      </c>
      <c r="M18" s="116">
        <f>IF(rapportages!M$5="IV",rapportages!M18,"")</f>
      </c>
      <c r="N18" s="116">
        <f>IF(rapportages!N$5="IV",rapportages!N18,"")</f>
      </c>
      <c r="O18" s="116">
        <f>IF(rapportages!O$5="IV",rapportages!O18,"")</f>
      </c>
      <c r="P18" s="117">
        <f>IF(rapportages!P$5="IV",rapportages!P18,"")</f>
      </c>
      <c r="Q18" s="117">
        <f>IF(rapportages!Q$5="III",rapportages!Q18,"")</f>
      </c>
      <c r="R18" s="93"/>
      <c r="S18" s="93"/>
      <c r="T18" s="93"/>
      <c r="U18" s="94">
        <f t="shared" si="5"/>
      </c>
      <c r="V18" s="95"/>
      <c r="W18" s="118">
        <f t="shared" si="0"/>
      </c>
      <c r="X18" s="119">
        <f t="shared" si="1"/>
      </c>
      <c r="Y18" s="119">
        <f t="shared" si="2"/>
      </c>
      <c r="Z18" s="119">
        <f t="shared" si="3"/>
      </c>
      <c r="AA18" s="120">
        <f t="shared" si="4"/>
      </c>
    </row>
    <row r="19" spans="1:27" ht="22.5" customHeight="1">
      <c r="A19" s="68">
        <v>13</v>
      </c>
      <c r="B19" s="69">
        <f>IF('toets 1'!B19&lt;&gt;"",'toets 1'!B19,"")</f>
      </c>
      <c r="C19" s="115">
        <f>IF(rapportages!C$5="IV",rapportages!C19,"")</f>
      </c>
      <c r="D19" s="116">
        <f>IF(rapportages!D$5="IV",rapportages!D19,"")</f>
      </c>
      <c r="E19" s="116">
        <f>IF(rapportages!E$5="IV",rapportages!E19,"")</f>
      </c>
      <c r="F19" s="116">
        <f>IF(rapportages!F$5="IV",rapportages!F19,"")</f>
      </c>
      <c r="G19" s="116">
        <f>IF(rapportages!G$5="IV",rapportages!G19,"")</f>
      </c>
      <c r="H19" s="116">
        <f>IF(rapportages!H$5="IV",rapportages!H19,"")</f>
      </c>
      <c r="I19" s="116">
        <f>IF(rapportages!I$5="IV",rapportages!I19,"")</f>
      </c>
      <c r="J19" s="116">
        <f>IF(rapportages!J$5="IV",rapportages!J19,"")</f>
      </c>
      <c r="K19" s="116">
        <f>IF(rapportages!K$5="IV",rapportages!K19,"")</f>
      </c>
      <c r="L19" s="116">
        <f>IF(rapportages!L$5="IV",rapportages!L19,"")</f>
      </c>
      <c r="M19" s="116">
        <f>IF(rapportages!M$5="IV",rapportages!M19,"")</f>
      </c>
      <c r="N19" s="116">
        <f>IF(rapportages!N$5="IV",rapportages!N19,"")</f>
      </c>
      <c r="O19" s="116">
        <f>IF(rapportages!O$5="IV",rapportages!O19,"")</f>
      </c>
      <c r="P19" s="117">
        <f>IF(rapportages!P$5="IV",rapportages!P19,"")</f>
      </c>
      <c r="Q19" s="117">
        <f>IF(rapportages!Q$5="III",rapportages!Q19,"")</f>
      </c>
      <c r="R19" s="93"/>
      <c r="S19" s="93"/>
      <c r="T19" s="93"/>
      <c r="U19" s="94">
        <f t="shared" si="5"/>
      </c>
      <c r="V19" s="95"/>
      <c r="W19" s="118">
        <f t="shared" si="0"/>
      </c>
      <c r="X19" s="119">
        <f t="shared" si="1"/>
      </c>
      <c r="Y19" s="119">
        <f t="shared" si="2"/>
      </c>
      <c r="Z19" s="119">
        <f t="shared" si="3"/>
      </c>
      <c r="AA19" s="120">
        <f t="shared" si="4"/>
      </c>
    </row>
    <row r="20" spans="1:27" ht="22.5" customHeight="1">
      <c r="A20" s="68">
        <v>14</v>
      </c>
      <c r="B20" s="69">
        <f>IF('toets 1'!B20&lt;&gt;"",'toets 1'!B20,"")</f>
      </c>
      <c r="C20" s="115">
        <f>IF(rapportages!C$5="IV",rapportages!C20,"")</f>
      </c>
      <c r="D20" s="116">
        <f>IF(rapportages!D$5="IV",rapportages!D20,"")</f>
      </c>
      <c r="E20" s="116">
        <f>IF(rapportages!E$5="IV",rapportages!E20,"")</f>
      </c>
      <c r="F20" s="116">
        <f>IF(rapportages!F$5="IV",rapportages!F20,"")</f>
      </c>
      <c r="G20" s="116">
        <f>IF(rapportages!G$5="IV",rapportages!G20,"")</f>
      </c>
      <c r="H20" s="116">
        <f>IF(rapportages!H$5="IV",rapportages!H20,"")</f>
      </c>
      <c r="I20" s="116">
        <f>IF(rapportages!I$5="IV",rapportages!I20,"")</f>
      </c>
      <c r="J20" s="116">
        <f>IF(rapportages!J$5="IV",rapportages!J20,"")</f>
      </c>
      <c r="K20" s="116">
        <f>IF(rapportages!K$5="IV",rapportages!K20,"")</f>
      </c>
      <c r="L20" s="116">
        <f>IF(rapportages!L$5="IV",rapportages!L20,"")</f>
      </c>
      <c r="M20" s="116">
        <f>IF(rapportages!M$5="IV",rapportages!M20,"")</f>
      </c>
      <c r="N20" s="116">
        <f>IF(rapportages!N$5="IV",rapportages!N20,"")</f>
      </c>
      <c r="O20" s="116">
        <f>IF(rapportages!O$5="IV",rapportages!O20,"")</f>
      </c>
      <c r="P20" s="117">
        <f>IF(rapportages!P$5="IV",rapportages!P20,"")</f>
      </c>
      <c r="Q20" s="117">
        <f>IF(rapportages!Q$5="III",rapportages!Q20,"")</f>
      </c>
      <c r="R20" s="93"/>
      <c r="S20" s="93"/>
      <c r="T20" s="93"/>
      <c r="U20" s="94">
        <f t="shared" si="5"/>
      </c>
      <c r="V20" s="95"/>
      <c r="W20" s="118">
        <f t="shared" si="0"/>
      </c>
      <c r="X20" s="119">
        <f t="shared" si="1"/>
      </c>
      <c r="Y20" s="119">
        <f t="shared" si="2"/>
      </c>
      <c r="Z20" s="119">
        <f t="shared" si="3"/>
      </c>
      <c r="AA20" s="120">
        <f t="shared" si="4"/>
      </c>
    </row>
    <row r="21" spans="1:27" ht="22.5" customHeight="1">
      <c r="A21" s="68">
        <v>15</v>
      </c>
      <c r="B21" s="69">
        <f>IF('toets 1'!B21&lt;&gt;"",'toets 1'!B21,"")</f>
      </c>
      <c r="C21" s="115">
        <f>IF(rapportages!C$5="IV",rapportages!C21,"")</f>
      </c>
      <c r="D21" s="116">
        <f>IF(rapportages!D$5="IV",rapportages!D21,"")</f>
      </c>
      <c r="E21" s="116">
        <f>IF(rapportages!E$5="IV",rapportages!E21,"")</f>
      </c>
      <c r="F21" s="116">
        <f>IF(rapportages!F$5="IV",rapportages!F21,"")</f>
      </c>
      <c r="G21" s="116">
        <f>IF(rapportages!G$5="IV",rapportages!G21,"")</f>
      </c>
      <c r="H21" s="116">
        <f>IF(rapportages!H$5="IV",rapportages!H21,"")</f>
      </c>
      <c r="I21" s="116">
        <f>IF(rapportages!I$5="IV",rapportages!I21,"")</f>
      </c>
      <c r="J21" s="116">
        <f>IF(rapportages!J$5="IV",rapportages!J21,"")</f>
      </c>
      <c r="K21" s="116">
        <f>IF(rapportages!K$5="IV",rapportages!K21,"")</f>
      </c>
      <c r="L21" s="116">
        <f>IF(rapportages!L$5="IV",rapportages!L21,"")</f>
      </c>
      <c r="M21" s="116">
        <f>IF(rapportages!M$5="IV",rapportages!M21,"")</f>
      </c>
      <c r="N21" s="116">
        <f>IF(rapportages!N$5="IV",rapportages!N21,"")</f>
      </c>
      <c r="O21" s="116">
        <f>IF(rapportages!O$5="IV",rapportages!O21,"")</f>
      </c>
      <c r="P21" s="117">
        <f>IF(rapportages!P$5="IV",rapportages!P21,"")</f>
      </c>
      <c r="Q21" s="117">
        <f>IF(rapportages!Q$5="III",rapportages!Q21,"")</f>
      </c>
      <c r="R21" s="93"/>
      <c r="S21" s="93"/>
      <c r="T21" s="93"/>
      <c r="U21" s="94">
        <f t="shared" si="5"/>
      </c>
      <c r="V21" s="95"/>
      <c r="W21" s="118">
        <f t="shared" si="0"/>
      </c>
      <c r="X21" s="119">
        <f t="shared" si="1"/>
      </c>
      <c r="Y21" s="119">
        <f t="shared" si="2"/>
      </c>
      <c r="Z21" s="119">
        <f t="shared" si="3"/>
      </c>
      <c r="AA21" s="120">
        <f t="shared" si="4"/>
      </c>
    </row>
    <row r="22" spans="1:27" ht="22.5" customHeight="1">
      <c r="A22" s="68">
        <v>16</v>
      </c>
      <c r="B22" s="69">
        <f>IF('toets 1'!B22&lt;&gt;"",'toets 1'!B22,"")</f>
      </c>
      <c r="C22" s="115">
        <f>IF(rapportages!C$5="IV",rapportages!C22,"")</f>
      </c>
      <c r="D22" s="116">
        <f>IF(rapportages!D$5="IV",rapportages!D22,"")</f>
      </c>
      <c r="E22" s="116">
        <f>IF(rapportages!E$5="IV",rapportages!E22,"")</f>
      </c>
      <c r="F22" s="116">
        <f>IF(rapportages!F$5="IV",rapportages!F22,"")</f>
      </c>
      <c r="G22" s="116">
        <f>IF(rapportages!G$5="IV",rapportages!G22,"")</f>
      </c>
      <c r="H22" s="116">
        <f>IF(rapportages!H$5="IV",rapportages!H22,"")</f>
      </c>
      <c r="I22" s="116">
        <f>IF(rapportages!I$5="IV",rapportages!I22,"")</f>
      </c>
      <c r="J22" s="116">
        <f>IF(rapportages!J$5="IV",rapportages!J22,"")</f>
      </c>
      <c r="K22" s="116">
        <f>IF(rapportages!K$5="IV",rapportages!K22,"")</f>
      </c>
      <c r="L22" s="116">
        <f>IF(rapportages!L$5="IV",rapportages!L22,"")</f>
      </c>
      <c r="M22" s="116">
        <f>IF(rapportages!M$5="IV",rapportages!M22,"")</f>
      </c>
      <c r="N22" s="116">
        <f>IF(rapportages!N$5="IV",rapportages!N22,"")</f>
      </c>
      <c r="O22" s="116">
        <f>IF(rapportages!O$5="IV",rapportages!O22,"")</f>
      </c>
      <c r="P22" s="117">
        <f>IF(rapportages!P$5="IV",rapportages!P22,"")</f>
      </c>
      <c r="Q22" s="117">
        <f>IF(rapportages!Q$5="III",rapportages!Q22,"")</f>
      </c>
      <c r="R22" s="93"/>
      <c r="S22" s="93"/>
      <c r="T22" s="93"/>
      <c r="U22" s="94">
        <f t="shared" si="5"/>
      </c>
      <c r="V22" s="95"/>
      <c r="W22" s="118">
        <f t="shared" si="0"/>
      </c>
      <c r="X22" s="119">
        <f t="shared" si="1"/>
      </c>
      <c r="Y22" s="119">
        <f t="shared" si="2"/>
      </c>
      <c r="Z22" s="119">
        <f t="shared" si="3"/>
      </c>
      <c r="AA22" s="120">
        <f t="shared" si="4"/>
      </c>
    </row>
    <row r="23" spans="1:27" ht="22.5" customHeight="1">
      <c r="A23" s="68">
        <v>17</v>
      </c>
      <c r="B23" s="69">
        <f>IF('toets 1'!B23&lt;&gt;"",'toets 1'!B23,"")</f>
      </c>
      <c r="C23" s="115">
        <f>IF(rapportages!C$5="IV",rapportages!C23,"")</f>
      </c>
      <c r="D23" s="116">
        <f>IF(rapportages!D$5="IV",rapportages!D23,"")</f>
      </c>
      <c r="E23" s="116">
        <f>IF(rapportages!E$5="IV",rapportages!E23,"")</f>
      </c>
      <c r="F23" s="116">
        <f>IF(rapportages!F$5="IV",rapportages!F23,"")</f>
      </c>
      <c r="G23" s="116">
        <f>IF(rapportages!G$5="IV",rapportages!G23,"")</f>
      </c>
      <c r="H23" s="116">
        <f>IF(rapportages!H$5="IV",rapportages!H23,"")</f>
      </c>
      <c r="I23" s="116">
        <f>IF(rapportages!I$5="IV",rapportages!I23,"")</f>
      </c>
      <c r="J23" s="116">
        <f>IF(rapportages!J$5="IV",rapportages!J23,"")</f>
      </c>
      <c r="K23" s="116">
        <f>IF(rapportages!K$5="IV",rapportages!K23,"")</f>
      </c>
      <c r="L23" s="116">
        <f>IF(rapportages!L$5="IV",rapportages!L23,"")</f>
      </c>
      <c r="M23" s="116">
        <f>IF(rapportages!M$5="IV",rapportages!M23,"")</f>
      </c>
      <c r="N23" s="116">
        <f>IF(rapportages!N$5="IV",rapportages!N23,"")</f>
      </c>
      <c r="O23" s="116">
        <f>IF(rapportages!O$5="IV",rapportages!O23,"")</f>
      </c>
      <c r="P23" s="117">
        <f>IF(rapportages!P$5="IV",rapportages!P23,"")</f>
      </c>
      <c r="Q23" s="117">
        <f>IF(rapportages!Q$5="III",rapportages!Q23,"")</f>
      </c>
      <c r="R23" s="93"/>
      <c r="S23" s="93"/>
      <c r="T23" s="93"/>
      <c r="U23" s="94">
        <f t="shared" si="5"/>
      </c>
      <c r="V23" s="95"/>
      <c r="W23" s="118">
        <f t="shared" si="0"/>
      </c>
      <c r="X23" s="119">
        <f t="shared" si="1"/>
      </c>
      <c r="Y23" s="119">
        <f t="shared" si="2"/>
      </c>
      <c r="Z23" s="119">
        <f t="shared" si="3"/>
      </c>
      <c r="AA23" s="120">
        <f t="shared" si="4"/>
      </c>
    </row>
    <row r="24" spans="1:27" ht="22.5" customHeight="1">
      <c r="A24" s="68">
        <v>18</v>
      </c>
      <c r="B24" s="69">
        <f>IF('toets 1'!B24&lt;&gt;"",'toets 1'!B24,"")</f>
      </c>
      <c r="C24" s="115">
        <f>IF(rapportages!C$5="IV",rapportages!C24,"")</f>
      </c>
      <c r="D24" s="116">
        <f>IF(rapportages!D$5="IV",rapportages!D24,"")</f>
      </c>
      <c r="E24" s="116">
        <f>IF(rapportages!E$5="IV",rapportages!E24,"")</f>
      </c>
      <c r="F24" s="116">
        <f>IF(rapportages!F$5="IV",rapportages!F24,"")</f>
      </c>
      <c r="G24" s="116">
        <f>IF(rapportages!G$5="IV",rapportages!G24,"")</f>
      </c>
      <c r="H24" s="116">
        <f>IF(rapportages!H$5="IV",rapportages!H24,"")</f>
      </c>
      <c r="I24" s="116">
        <f>IF(rapportages!I$5="IV",rapportages!I24,"")</f>
      </c>
      <c r="J24" s="116">
        <f>IF(rapportages!J$5="IV",rapportages!J24,"")</f>
      </c>
      <c r="K24" s="116">
        <f>IF(rapportages!K$5="IV",rapportages!K24,"")</f>
      </c>
      <c r="L24" s="116">
        <f>IF(rapportages!L$5="IV",rapportages!L24,"")</f>
      </c>
      <c r="M24" s="116">
        <f>IF(rapportages!M$5="IV",rapportages!M24,"")</f>
      </c>
      <c r="N24" s="116">
        <f>IF(rapportages!N$5="IV",rapportages!N24,"")</f>
      </c>
      <c r="O24" s="116">
        <f>IF(rapportages!O$5="IV",rapportages!O24,"")</f>
      </c>
      <c r="P24" s="117">
        <f>IF(rapportages!P$5="IV",rapportages!P24,"")</f>
      </c>
      <c r="Q24" s="117">
        <f>IF(rapportages!Q$5="III",rapportages!Q24,"")</f>
      </c>
      <c r="R24" s="93"/>
      <c r="S24" s="93"/>
      <c r="T24" s="93"/>
      <c r="U24" s="94">
        <f t="shared" si="5"/>
      </c>
      <c r="V24" s="95"/>
      <c r="W24" s="118">
        <f t="shared" si="0"/>
      </c>
      <c r="X24" s="119">
        <f t="shared" si="1"/>
      </c>
      <c r="Y24" s="119">
        <f t="shared" si="2"/>
      </c>
      <c r="Z24" s="119">
        <f t="shared" si="3"/>
      </c>
      <c r="AA24" s="120">
        <f t="shared" si="4"/>
      </c>
    </row>
    <row r="25" spans="1:27" ht="22.5" customHeight="1">
      <c r="A25" s="68">
        <v>19</v>
      </c>
      <c r="B25" s="69">
        <f>IF('toets 1'!B25&lt;&gt;"",'toets 1'!B25,"")</f>
      </c>
      <c r="C25" s="115">
        <f>IF(rapportages!C$5="IV",rapportages!C25,"")</f>
      </c>
      <c r="D25" s="116">
        <f>IF(rapportages!D$5="IV",rapportages!D25,"")</f>
      </c>
      <c r="E25" s="116">
        <f>IF(rapportages!E$5="IV",rapportages!E25,"")</f>
      </c>
      <c r="F25" s="116">
        <f>IF(rapportages!F$5="IV",rapportages!F25,"")</f>
      </c>
      <c r="G25" s="116">
        <f>IF(rapportages!G$5="IV",rapportages!G25,"")</f>
      </c>
      <c r="H25" s="116">
        <f>IF(rapportages!H$5="IV",rapportages!H25,"")</f>
      </c>
      <c r="I25" s="116">
        <f>IF(rapportages!I$5="IV",rapportages!I25,"")</f>
      </c>
      <c r="J25" s="116">
        <f>IF(rapportages!J$5="IV",rapportages!J25,"")</f>
      </c>
      <c r="K25" s="116">
        <f>IF(rapportages!K$5="IV",rapportages!K25,"")</f>
      </c>
      <c r="L25" s="116">
        <f>IF(rapportages!L$5="IV",rapportages!L25,"")</f>
      </c>
      <c r="M25" s="116">
        <f>IF(rapportages!M$5="IV",rapportages!M25,"")</f>
      </c>
      <c r="N25" s="116">
        <f>IF(rapportages!N$5="IV",rapportages!N25,"")</f>
      </c>
      <c r="O25" s="116">
        <f>IF(rapportages!O$5="IV",rapportages!O25,"")</f>
      </c>
      <c r="P25" s="117">
        <f>IF(rapportages!P$5="IV",rapportages!P25,"")</f>
      </c>
      <c r="Q25" s="117">
        <f>IF(rapportages!Q$5="III",rapportages!Q25,"")</f>
      </c>
      <c r="R25" s="93"/>
      <c r="S25" s="93"/>
      <c r="T25" s="93"/>
      <c r="U25" s="94">
        <f t="shared" si="5"/>
      </c>
      <c r="V25" s="95"/>
      <c r="W25" s="118">
        <f t="shared" si="0"/>
      </c>
      <c r="X25" s="119">
        <f t="shared" si="1"/>
      </c>
      <c r="Y25" s="119">
        <f t="shared" si="2"/>
      </c>
      <c r="Z25" s="119">
        <f t="shared" si="3"/>
      </c>
      <c r="AA25" s="120">
        <f t="shared" si="4"/>
      </c>
    </row>
    <row r="26" spans="1:27" ht="22.5" customHeight="1">
      <c r="A26" s="68">
        <v>20</v>
      </c>
      <c r="B26" s="69">
        <f>IF('toets 1'!B26&lt;&gt;"",'toets 1'!B26,"")</f>
      </c>
      <c r="C26" s="115">
        <f>IF(rapportages!C$5="IV",rapportages!C26,"")</f>
      </c>
      <c r="D26" s="116">
        <f>IF(rapportages!D$5="IV",rapportages!D26,"")</f>
      </c>
      <c r="E26" s="116">
        <f>IF(rapportages!E$5="IV",rapportages!E26,"")</f>
      </c>
      <c r="F26" s="116">
        <f>IF(rapportages!F$5="IV",rapportages!F26,"")</f>
      </c>
      <c r="G26" s="116">
        <f>IF(rapportages!G$5="IV",rapportages!G26,"")</f>
      </c>
      <c r="H26" s="116">
        <f>IF(rapportages!H$5="IV",rapportages!H26,"")</f>
      </c>
      <c r="I26" s="116">
        <f>IF(rapportages!I$5="IV",rapportages!I26,"")</f>
      </c>
      <c r="J26" s="116">
        <f>IF(rapportages!J$5="IV",rapportages!J26,"")</f>
      </c>
      <c r="K26" s="116">
        <f>IF(rapportages!K$5="IV",rapportages!K26,"")</f>
      </c>
      <c r="L26" s="116">
        <f>IF(rapportages!L$5="IV",rapportages!L26,"")</f>
      </c>
      <c r="M26" s="116">
        <f>IF(rapportages!M$5="IV",rapportages!M26,"")</f>
      </c>
      <c r="N26" s="116">
        <f>IF(rapportages!N$5="IV",rapportages!N26,"")</f>
      </c>
      <c r="O26" s="116">
        <f>IF(rapportages!O$5="IV",rapportages!O26,"")</f>
      </c>
      <c r="P26" s="117">
        <f>IF(rapportages!P$5="IV",rapportages!P26,"")</f>
      </c>
      <c r="Q26" s="117">
        <f>IF(rapportages!Q$5="III",rapportages!Q26,"")</f>
      </c>
      <c r="R26" s="93"/>
      <c r="S26" s="93"/>
      <c r="T26" s="93"/>
      <c r="U26" s="94">
        <f t="shared" si="5"/>
      </c>
      <c r="V26" s="95"/>
      <c r="W26" s="118">
        <f t="shared" si="0"/>
      </c>
      <c r="X26" s="119">
        <f t="shared" si="1"/>
      </c>
      <c r="Y26" s="119">
        <f t="shared" si="2"/>
      </c>
      <c r="Z26" s="119">
        <f t="shared" si="3"/>
      </c>
      <c r="AA26" s="120">
        <f t="shared" si="4"/>
      </c>
    </row>
    <row r="27" spans="1:27" ht="22.5" customHeight="1">
      <c r="A27" s="68">
        <v>21</v>
      </c>
      <c r="B27" s="69">
        <f>IF('toets 1'!B27&lt;&gt;"",'toets 1'!B27,"")</f>
      </c>
      <c r="C27" s="115">
        <f>IF(rapportages!C$5="IV",rapportages!C27,"")</f>
      </c>
      <c r="D27" s="116">
        <f>IF(rapportages!D$5="IV",rapportages!D27,"")</f>
      </c>
      <c r="E27" s="116">
        <f>IF(rapportages!E$5="IV",rapportages!E27,"")</f>
      </c>
      <c r="F27" s="116">
        <f>IF(rapportages!F$5="IV",rapportages!F27,"")</f>
      </c>
      <c r="G27" s="116">
        <f>IF(rapportages!G$5="IV",rapportages!G27,"")</f>
      </c>
      <c r="H27" s="116">
        <f>IF(rapportages!H$5="IV",rapportages!H27,"")</f>
      </c>
      <c r="I27" s="116">
        <f>IF(rapportages!I$5="IV",rapportages!I27,"")</f>
      </c>
      <c r="J27" s="116">
        <f>IF(rapportages!J$5="IV",rapportages!J27,"")</f>
      </c>
      <c r="K27" s="116">
        <f>IF(rapportages!K$5="IV",rapportages!K27,"")</f>
      </c>
      <c r="L27" s="116">
        <f>IF(rapportages!L$5="IV",rapportages!L27,"")</f>
      </c>
      <c r="M27" s="116">
        <f>IF(rapportages!M$5="IV",rapportages!M27,"")</f>
      </c>
      <c r="N27" s="116">
        <f>IF(rapportages!N$5="IV",rapportages!N27,"")</f>
      </c>
      <c r="O27" s="116">
        <f>IF(rapportages!O$5="IV",rapportages!O27,"")</f>
      </c>
      <c r="P27" s="117">
        <f>IF(rapportages!P$5="IV",rapportages!P27,"")</f>
      </c>
      <c r="Q27" s="117">
        <f>IF(rapportages!Q$5="III",rapportages!Q27,"")</f>
      </c>
      <c r="R27" s="93"/>
      <c r="S27" s="93"/>
      <c r="T27" s="93"/>
      <c r="U27" s="94">
        <f t="shared" si="5"/>
      </c>
      <c r="V27" s="95"/>
      <c r="W27" s="118">
        <f t="shared" si="0"/>
      </c>
      <c r="X27" s="119">
        <f t="shared" si="1"/>
      </c>
      <c r="Y27" s="119">
        <f t="shared" si="2"/>
      </c>
      <c r="Z27" s="119">
        <f t="shared" si="3"/>
      </c>
      <c r="AA27" s="120">
        <f t="shared" si="4"/>
      </c>
    </row>
    <row r="28" spans="1:27" ht="22.5" customHeight="1">
      <c r="A28" s="68">
        <v>22</v>
      </c>
      <c r="B28" s="69">
        <f>IF('toets 1'!B28&lt;&gt;"",'toets 1'!B28,"")</f>
      </c>
      <c r="C28" s="115">
        <f>IF(rapportages!C$5="IV",rapportages!C28,"")</f>
      </c>
      <c r="D28" s="116">
        <f>IF(rapportages!D$5="IV",rapportages!D28,"")</f>
      </c>
      <c r="E28" s="116">
        <f>IF(rapportages!E$5="IV",rapportages!E28,"")</f>
      </c>
      <c r="F28" s="116">
        <f>IF(rapportages!F$5="IV",rapportages!F28,"")</f>
      </c>
      <c r="G28" s="116">
        <f>IF(rapportages!G$5="IV",rapportages!G28,"")</f>
      </c>
      <c r="H28" s="116">
        <f>IF(rapportages!H$5="IV",rapportages!H28,"")</f>
      </c>
      <c r="I28" s="116">
        <f>IF(rapportages!I$5="IV",rapportages!I28,"")</f>
      </c>
      <c r="J28" s="116">
        <f>IF(rapportages!J$5="IV",rapportages!J28,"")</f>
      </c>
      <c r="K28" s="116">
        <f>IF(rapportages!K$5="IV",rapportages!K28,"")</f>
      </c>
      <c r="L28" s="116">
        <f>IF(rapportages!L$5="IV",rapportages!L28,"")</f>
      </c>
      <c r="M28" s="116">
        <f>IF(rapportages!M$5="IV",rapportages!M28,"")</f>
      </c>
      <c r="N28" s="116">
        <f>IF(rapportages!N$5="IV",rapportages!N28,"")</f>
      </c>
      <c r="O28" s="116">
        <f>IF(rapportages!O$5="IV",rapportages!O28,"")</f>
      </c>
      <c r="P28" s="117">
        <f>IF(rapportages!P$5="IV",rapportages!P28,"")</f>
      </c>
      <c r="Q28" s="117">
        <f>IF(rapportages!Q$5="III",rapportages!Q28,"")</f>
      </c>
      <c r="R28" s="93"/>
      <c r="S28" s="93"/>
      <c r="T28" s="93"/>
      <c r="U28" s="94">
        <f t="shared" si="5"/>
      </c>
      <c r="V28" s="95"/>
      <c r="W28" s="118">
        <f t="shared" si="0"/>
      </c>
      <c r="X28" s="119">
        <f t="shared" si="1"/>
      </c>
      <c r="Y28" s="119">
        <f t="shared" si="2"/>
      </c>
      <c r="Z28" s="119">
        <f t="shared" si="3"/>
      </c>
      <c r="AA28" s="120">
        <f t="shared" si="4"/>
      </c>
    </row>
    <row r="29" spans="1:27" ht="22.5" customHeight="1">
      <c r="A29" s="68">
        <v>23</v>
      </c>
      <c r="B29" s="69">
        <f>IF('toets 1'!B29&lt;&gt;"",'toets 1'!B29,"")</f>
      </c>
      <c r="C29" s="115">
        <f>IF(rapportages!C$5="IV",rapportages!C29,"")</f>
      </c>
      <c r="D29" s="116">
        <f>IF(rapportages!D$5="IV",rapportages!D29,"")</f>
      </c>
      <c r="E29" s="116">
        <f>IF(rapportages!E$5="IV",rapportages!E29,"")</f>
      </c>
      <c r="F29" s="116">
        <f>IF(rapportages!F$5="IV",rapportages!F29,"")</f>
      </c>
      <c r="G29" s="116">
        <f>IF(rapportages!G$5="IV",rapportages!G29,"")</f>
      </c>
      <c r="H29" s="116">
        <f>IF(rapportages!H$5="IV",rapportages!H29,"")</f>
      </c>
      <c r="I29" s="116">
        <f>IF(rapportages!I$5="IV",rapportages!I29,"")</f>
      </c>
      <c r="J29" s="116">
        <f>IF(rapportages!J$5="IV",rapportages!J29,"")</f>
      </c>
      <c r="K29" s="116">
        <f>IF(rapportages!K$5="IV",rapportages!K29,"")</f>
      </c>
      <c r="L29" s="116">
        <f>IF(rapportages!L$5="IV",rapportages!L29,"")</f>
      </c>
      <c r="M29" s="116">
        <f>IF(rapportages!M$5="IV",rapportages!M29,"")</f>
      </c>
      <c r="N29" s="116">
        <f>IF(rapportages!N$5="IV",rapportages!N29,"")</f>
      </c>
      <c r="O29" s="116">
        <f>IF(rapportages!O$5="IV",rapportages!O29,"")</f>
      </c>
      <c r="P29" s="117">
        <f>IF(rapportages!P$5="IV",rapportages!P29,"")</f>
      </c>
      <c r="Q29" s="117">
        <f>IF(rapportages!Q$5="III",rapportages!Q29,"")</f>
      </c>
      <c r="R29" s="93"/>
      <c r="S29" s="93"/>
      <c r="T29" s="93"/>
      <c r="U29" s="94">
        <f t="shared" si="5"/>
      </c>
      <c r="V29" s="95"/>
      <c r="W29" s="118">
        <f t="shared" si="0"/>
      </c>
      <c r="X29" s="119">
        <f t="shared" si="1"/>
      </c>
      <c r="Y29" s="119">
        <f t="shared" si="2"/>
      </c>
      <c r="Z29" s="119">
        <f t="shared" si="3"/>
      </c>
      <c r="AA29" s="120">
        <f t="shared" si="4"/>
      </c>
    </row>
    <row r="30" spans="1:27" ht="22.5" customHeight="1">
      <c r="A30" s="68">
        <v>24</v>
      </c>
      <c r="B30" s="69">
        <f>IF('toets 1'!B30&lt;&gt;"",'toets 1'!B30,"")</f>
      </c>
      <c r="C30" s="115">
        <f>IF(rapportages!C$5="IV",rapportages!C30,"")</f>
      </c>
      <c r="D30" s="116">
        <f>IF(rapportages!D$5="IV",rapportages!D30,"")</f>
      </c>
      <c r="E30" s="116">
        <f>IF(rapportages!E$5="IV",rapportages!E30,"")</f>
      </c>
      <c r="F30" s="116">
        <f>IF(rapportages!F$5="IV",rapportages!F30,"")</f>
      </c>
      <c r="G30" s="116">
        <f>IF(rapportages!G$5="IV",rapportages!G30,"")</f>
      </c>
      <c r="H30" s="116">
        <f>IF(rapportages!H$5="IV",rapportages!H30,"")</f>
      </c>
      <c r="I30" s="116">
        <f>IF(rapportages!I$5="IV",rapportages!I30,"")</f>
      </c>
      <c r="J30" s="116">
        <f>IF(rapportages!J$5="IV",rapportages!J30,"")</f>
      </c>
      <c r="K30" s="116">
        <f>IF(rapportages!K$5="IV",rapportages!K30,"")</f>
      </c>
      <c r="L30" s="116">
        <f>IF(rapportages!L$5="IV",rapportages!L30,"")</f>
      </c>
      <c r="M30" s="116">
        <f>IF(rapportages!M$5="IV",rapportages!M30,"")</f>
      </c>
      <c r="N30" s="116">
        <f>IF(rapportages!N$5="IV",rapportages!N30,"")</f>
      </c>
      <c r="O30" s="116">
        <f>IF(rapportages!O$5="IV",rapportages!O30,"")</f>
      </c>
      <c r="P30" s="117">
        <f>IF(rapportages!P$5="IV",rapportages!P30,"")</f>
      </c>
      <c r="Q30" s="117">
        <f>IF(rapportages!Q$5="III",rapportages!Q30,"")</f>
      </c>
      <c r="R30" s="93"/>
      <c r="S30" s="93"/>
      <c r="T30" s="93"/>
      <c r="U30" s="94">
        <f t="shared" si="5"/>
      </c>
      <c r="V30" s="95"/>
      <c r="W30" s="118">
        <f t="shared" si="0"/>
      </c>
      <c r="X30" s="119">
        <f t="shared" si="1"/>
      </c>
      <c r="Y30" s="119">
        <f t="shared" si="2"/>
      </c>
      <c r="Z30" s="119">
        <f t="shared" si="3"/>
      </c>
      <c r="AA30" s="120">
        <f t="shared" si="4"/>
      </c>
    </row>
    <row r="31" spans="1:27" ht="22.5" customHeight="1">
      <c r="A31" s="68">
        <v>25</v>
      </c>
      <c r="B31" s="69">
        <f>IF('toets 1'!B31&lt;&gt;"",'toets 1'!B31,"")</f>
      </c>
      <c r="C31" s="115">
        <f>IF(rapportages!C$5="IV",rapportages!C31,"")</f>
      </c>
      <c r="D31" s="116">
        <f>IF(rapportages!D$5="IV",rapportages!D31,"")</f>
      </c>
      <c r="E31" s="116">
        <f>IF(rapportages!E$5="IV",rapportages!E31,"")</f>
      </c>
      <c r="F31" s="116">
        <f>IF(rapportages!F$5="IV",rapportages!F31,"")</f>
      </c>
      <c r="G31" s="116">
        <f>IF(rapportages!G$5="IV",rapportages!G31,"")</f>
      </c>
      <c r="H31" s="116">
        <f>IF(rapportages!H$5="IV",rapportages!H31,"")</f>
      </c>
      <c r="I31" s="116">
        <f>IF(rapportages!I$5="IV",rapportages!I31,"")</f>
      </c>
      <c r="J31" s="116">
        <f>IF(rapportages!J$5="IV",rapportages!J31,"")</f>
      </c>
      <c r="K31" s="116">
        <f>IF(rapportages!K$5="IV",rapportages!K31,"")</f>
      </c>
      <c r="L31" s="116">
        <f>IF(rapportages!L$5="IV",rapportages!L31,"")</f>
      </c>
      <c r="M31" s="116">
        <f>IF(rapportages!M$5="IV",rapportages!M31,"")</f>
      </c>
      <c r="N31" s="116">
        <f>IF(rapportages!N$5="IV",rapportages!N31,"")</f>
      </c>
      <c r="O31" s="116">
        <f>IF(rapportages!O$5="IV",rapportages!O31,"")</f>
      </c>
      <c r="P31" s="117">
        <f>IF(rapportages!P$5="IV",rapportages!P31,"")</f>
      </c>
      <c r="Q31" s="117">
        <f>IF(rapportages!Q$5="III",rapportages!Q31,"")</f>
      </c>
      <c r="R31" s="93"/>
      <c r="S31" s="93"/>
      <c r="T31" s="93"/>
      <c r="U31" s="94">
        <f t="shared" si="5"/>
      </c>
      <c r="V31" s="95"/>
      <c r="W31" s="118">
        <f t="shared" si="0"/>
      </c>
      <c r="X31" s="119">
        <f t="shared" si="1"/>
      </c>
      <c r="Y31" s="119">
        <f t="shared" si="2"/>
      </c>
      <c r="Z31" s="119">
        <f t="shared" si="3"/>
      </c>
      <c r="AA31" s="120">
        <f t="shared" si="4"/>
      </c>
    </row>
    <row r="32" spans="1:27" ht="22.5" customHeight="1">
      <c r="A32" s="68">
        <v>26</v>
      </c>
      <c r="B32" s="69">
        <f>IF('toets 1'!B32&lt;&gt;"",'toets 1'!B32,"")</f>
      </c>
      <c r="C32" s="115">
        <f>IF(rapportages!C$5="IV",rapportages!C32,"")</f>
      </c>
      <c r="D32" s="116">
        <f>IF(rapportages!D$5="IV",rapportages!D32,"")</f>
      </c>
      <c r="E32" s="116">
        <f>IF(rapportages!E$5="IV",rapportages!E32,"")</f>
      </c>
      <c r="F32" s="116">
        <f>IF(rapportages!F$5="IV",rapportages!F32,"")</f>
      </c>
      <c r="G32" s="116">
        <f>IF(rapportages!G$5="IV",rapportages!G32,"")</f>
      </c>
      <c r="H32" s="116">
        <f>IF(rapportages!H$5="IV",rapportages!H32,"")</f>
      </c>
      <c r="I32" s="116">
        <f>IF(rapportages!I$5="IV",rapportages!I32,"")</f>
      </c>
      <c r="J32" s="116">
        <f>IF(rapportages!J$5="IV",rapportages!J32,"")</f>
      </c>
      <c r="K32" s="116">
        <f>IF(rapportages!K$5="IV",rapportages!K32,"")</f>
      </c>
      <c r="L32" s="116">
        <f>IF(rapportages!L$5="IV",rapportages!L32,"")</f>
      </c>
      <c r="M32" s="116">
        <f>IF(rapportages!M$5="IV",rapportages!M32,"")</f>
      </c>
      <c r="N32" s="116">
        <f>IF(rapportages!N$5="IV",rapportages!N32,"")</f>
      </c>
      <c r="O32" s="116">
        <f>IF(rapportages!O$5="IV",rapportages!O32,"")</f>
      </c>
      <c r="P32" s="117">
        <f>IF(rapportages!P$5="IV",rapportages!P32,"")</f>
      </c>
      <c r="Q32" s="117">
        <f>IF(rapportages!Q$5="III",rapportages!Q32,"")</f>
      </c>
      <c r="R32" s="93"/>
      <c r="S32" s="93"/>
      <c r="T32" s="93"/>
      <c r="U32" s="94">
        <f t="shared" si="5"/>
      </c>
      <c r="V32" s="95"/>
      <c r="W32" s="118">
        <f t="shared" si="0"/>
      </c>
      <c r="X32" s="119">
        <f t="shared" si="1"/>
      </c>
      <c r="Y32" s="119">
        <f t="shared" si="2"/>
      </c>
      <c r="Z32" s="119">
        <f t="shared" si="3"/>
      </c>
      <c r="AA32" s="120">
        <f t="shared" si="4"/>
      </c>
    </row>
    <row r="33" spans="1:27" ht="22.5" customHeight="1">
      <c r="A33" s="68">
        <v>27</v>
      </c>
      <c r="B33" s="69">
        <f>IF('toets 1'!B33&lt;&gt;"",'toets 1'!B33,"")</f>
      </c>
      <c r="C33" s="115">
        <f>IF(rapportages!C$5="IV",rapportages!C33,"")</f>
      </c>
      <c r="D33" s="116">
        <f>IF(rapportages!D$5="IV",rapportages!D33,"")</f>
      </c>
      <c r="E33" s="116">
        <f>IF(rapportages!E$5="IV",rapportages!E33,"")</f>
      </c>
      <c r="F33" s="116">
        <f>IF(rapportages!F$5="IV",rapportages!F33,"")</f>
      </c>
      <c r="G33" s="116">
        <f>IF(rapportages!G$5="IV",rapportages!G33,"")</f>
      </c>
      <c r="H33" s="116">
        <f>IF(rapportages!H$5="IV",rapportages!H33,"")</f>
      </c>
      <c r="I33" s="116">
        <f>IF(rapportages!I$5="IV",rapportages!I33,"")</f>
      </c>
      <c r="J33" s="116">
        <f>IF(rapportages!J$5="IV",rapportages!J33,"")</f>
      </c>
      <c r="K33" s="116">
        <f>IF(rapportages!K$5="IV",rapportages!K33,"")</f>
      </c>
      <c r="L33" s="116">
        <f>IF(rapportages!L$5="IV",rapportages!L33,"")</f>
      </c>
      <c r="M33" s="116">
        <f>IF(rapportages!M$5="IV",rapportages!M33,"")</f>
      </c>
      <c r="N33" s="116">
        <f>IF(rapportages!N$5="IV",rapportages!N33,"")</f>
      </c>
      <c r="O33" s="116">
        <f>IF(rapportages!O$5="IV",rapportages!O33,"")</f>
      </c>
      <c r="P33" s="117">
        <f>IF(rapportages!P$5="IV",rapportages!P33,"")</f>
      </c>
      <c r="Q33" s="117">
        <f>IF(rapportages!Q$5="III",rapportages!Q33,"")</f>
      </c>
      <c r="R33" s="93"/>
      <c r="S33" s="93"/>
      <c r="T33" s="93"/>
      <c r="U33" s="94">
        <f t="shared" si="5"/>
      </c>
      <c r="V33" s="95"/>
      <c r="W33" s="118">
        <f t="shared" si="0"/>
      </c>
      <c r="X33" s="119">
        <f t="shared" si="1"/>
      </c>
      <c r="Y33" s="119">
        <f t="shared" si="2"/>
      </c>
      <c r="Z33" s="119">
        <f t="shared" si="3"/>
      </c>
      <c r="AA33" s="120">
        <f t="shared" si="4"/>
      </c>
    </row>
    <row r="34" spans="1:27" ht="22.5" customHeight="1">
      <c r="A34" s="68">
        <v>28</v>
      </c>
      <c r="B34" s="69">
        <f>IF('toets 1'!B34&lt;&gt;"",'toets 1'!B34,"")</f>
      </c>
      <c r="C34" s="115">
        <f>IF(rapportages!C$5="IV",rapportages!C34,"")</f>
      </c>
      <c r="D34" s="116">
        <f>IF(rapportages!D$5="IV",rapportages!D34,"")</f>
      </c>
      <c r="E34" s="116">
        <f>IF(rapportages!E$5="IV",rapportages!E34,"")</f>
      </c>
      <c r="F34" s="116">
        <f>IF(rapportages!F$5="IV",rapportages!F34,"")</f>
      </c>
      <c r="G34" s="116">
        <f>IF(rapportages!G$5="IV",rapportages!G34,"")</f>
      </c>
      <c r="H34" s="116">
        <f>IF(rapportages!H$5="IV",rapportages!H34,"")</f>
      </c>
      <c r="I34" s="116">
        <f>IF(rapportages!I$5="IV",rapportages!I34,"")</f>
      </c>
      <c r="J34" s="116">
        <f>IF(rapportages!J$5="IV",rapportages!J34,"")</f>
      </c>
      <c r="K34" s="116">
        <f>IF(rapportages!K$5="IV",rapportages!K34,"")</f>
      </c>
      <c r="L34" s="116">
        <f>IF(rapportages!L$5="IV",rapportages!L34,"")</f>
      </c>
      <c r="M34" s="116">
        <f>IF(rapportages!M$5="IV",rapportages!M34,"")</f>
      </c>
      <c r="N34" s="116">
        <f>IF(rapportages!N$5="IV",rapportages!N34,"")</f>
      </c>
      <c r="O34" s="116">
        <f>IF(rapportages!O$5="IV",rapportages!O34,"")</f>
      </c>
      <c r="P34" s="117">
        <f>IF(rapportages!P$5="IV",rapportages!P34,"")</f>
      </c>
      <c r="Q34" s="117">
        <f>IF(rapportages!Q$5="III",rapportages!Q34,"")</f>
      </c>
      <c r="R34" s="93"/>
      <c r="S34" s="93"/>
      <c r="T34" s="93"/>
      <c r="U34" s="94">
        <f t="shared" si="5"/>
      </c>
      <c r="V34" s="95"/>
      <c r="W34" s="118">
        <f t="shared" si="0"/>
      </c>
      <c r="X34" s="119">
        <f t="shared" si="1"/>
      </c>
      <c r="Y34" s="119">
        <f t="shared" si="2"/>
      </c>
      <c r="Z34" s="119">
        <f t="shared" si="3"/>
      </c>
      <c r="AA34" s="120">
        <f t="shared" si="4"/>
      </c>
    </row>
    <row r="35" spans="1:27" ht="22.5" customHeight="1">
      <c r="A35" s="68">
        <v>29</v>
      </c>
      <c r="B35" s="69">
        <f>IF('toets 1'!B35&lt;&gt;"",'toets 1'!B35,"")</f>
      </c>
      <c r="C35" s="115">
        <f>IF(rapportages!C$5="IV",rapportages!C35,"")</f>
      </c>
      <c r="D35" s="116">
        <f>IF(rapportages!D$5="IV",rapportages!D35,"")</f>
      </c>
      <c r="E35" s="116">
        <f>IF(rapportages!E$5="IV",rapportages!E35,"")</f>
      </c>
      <c r="F35" s="116">
        <f>IF(rapportages!F$5="IV",rapportages!F35,"")</f>
      </c>
      <c r="G35" s="116">
        <f>IF(rapportages!G$5="IV",rapportages!G35,"")</f>
      </c>
      <c r="H35" s="116">
        <f>IF(rapportages!H$5="IV",rapportages!H35,"")</f>
      </c>
      <c r="I35" s="116">
        <f>IF(rapportages!I$5="IV",rapportages!I35,"")</f>
      </c>
      <c r="J35" s="116">
        <f>IF(rapportages!J$5="IV",rapportages!J35,"")</f>
      </c>
      <c r="K35" s="116">
        <f>IF(rapportages!K$5="IV",rapportages!K35,"")</f>
      </c>
      <c r="L35" s="116">
        <f>IF(rapportages!L$5="IV",rapportages!L35,"")</f>
      </c>
      <c r="M35" s="116">
        <f>IF(rapportages!M$5="IV",rapportages!M35,"")</f>
      </c>
      <c r="N35" s="116">
        <f>IF(rapportages!N$5="IV",rapportages!N35,"")</f>
      </c>
      <c r="O35" s="116">
        <f>IF(rapportages!O$5="IV",rapportages!O35,"")</f>
      </c>
      <c r="P35" s="117">
        <f>IF(rapportages!P$5="IV",rapportages!P35,"")</f>
      </c>
      <c r="Q35" s="117">
        <f>IF(rapportages!Q$5="III",rapportages!Q35,"")</f>
      </c>
      <c r="R35" s="93"/>
      <c r="S35" s="93"/>
      <c r="T35" s="93"/>
      <c r="U35" s="94">
        <f t="shared" si="5"/>
      </c>
      <c r="V35" s="95"/>
      <c r="W35" s="118">
        <f t="shared" si="0"/>
      </c>
      <c r="X35" s="119">
        <f t="shared" si="1"/>
      </c>
      <c r="Y35" s="119">
        <f t="shared" si="2"/>
      </c>
      <c r="Z35" s="119">
        <f t="shared" si="3"/>
      </c>
      <c r="AA35" s="120">
        <f t="shared" si="4"/>
      </c>
    </row>
    <row r="36" spans="1:27" ht="22.5" customHeight="1">
      <c r="A36" s="68">
        <v>30</v>
      </c>
      <c r="B36" s="69">
        <f>IF('toets 1'!B36&lt;&gt;"",'toets 1'!B36,"")</f>
      </c>
      <c r="C36" s="115">
        <f>IF(rapportages!C$5="IV",rapportages!C36,"")</f>
      </c>
      <c r="D36" s="116">
        <f>IF(rapportages!D$5="IV",rapportages!D36,"")</f>
      </c>
      <c r="E36" s="116">
        <f>IF(rapportages!E$5="IV",rapportages!E36,"")</f>
      </c>
      <c r="F36" s="116">
        <f>IF(rapportages!F$5="IV",rapportages!F36,"")</f>
      </c>
      <c r="G36" s="116">
        <f>IF(rapportages!G$5="IV",rapportages!G36,"")</f>
      </c>
      <c r="H36" s="116">
        <f>IF(rapportages!H$5="IV",rapportages!H36,"")</f>
      </c>
      <c r="I36" s="116">
        <f>IF(rapportages!I$5="IV",rapportages!I36,"")</f>
      </c>
      <c r="J36" s="116">
        <f>IF(rapportages!J$5="IV",rapportages!J36,"")</f>
      </c>
      <c r="K36" s="116">
        <f>IF(rapportages!K$5="IV",rapportages!K36,"")</f>
      </c>
      <c r="L36" s="116">
        <f>IF(rapportages!L$5="IV",rapportages!L36,"")</f>
      </c>
      <c r="M36" s="116">
        <f>IF(rapportages!M$5="IV",rapportages!M36,"")</f>
      </c>
      <c r="N36" s="116">
        <f>IF(rapportages!N$5="IV",rapportages!N36,"")</f>
      </c>
      <c r="O36" s="116">
        <f>IF(rapportages!O$5="IV",rapportages!O36,"")</f>
      </c>
      <c r="P36" s="117">
        <f>IF(rapportages!P$5="IV",rapportages!P36,"")</f>
      </c>
      <c r="Q36" s="117">
        <f>IF(rapportages!Q$5="III",rapportages!Q36,"")</f>
      </c>
      <c r="R36" s="93"/>
      <c r="S36" s="93"/>
      <c r="T36" s="93"/>
      <c r="U36" s="94">
        <f t="shared" si="5"/>
      </c>
      <c r="V36" s="95"/>
      <c r="W36" s="118">
        <f t="shared" si="0"/>
      </c>
      <c r="X36" s="119">
        <f t="shared" si="1"/>
      </c>
      <c r="Y36" s="119">
        <f t="shared" si="2"/>
      </c>
      <c r="Z36" s="119">
        <f t="shared" si="3"/>
      </c>
      <c r="AA36" s="120">
        <f t="shared" si="4"/>
      </c>
    </row>
    <row r="37" spans="1:27" ht="22.5" customHeight="1">
      <c r="A37" s="68">
        <v>31</v>
      </c>
      <c r="B37" s="69">
        <f>IF('toets 1'!B37&lt;&gt;"",'toets 1'!B37,"")</f>
      </c>
      <c r="C37" s="115">
        <f>IF(rapportages!C$5="IV",rapportages!C37,"")</f>
      </c>
      <c r="D37" s="116">
        <f>IF(rapportages!D$5="IV",rapportages!D37,"")</f>
      </c>
      <c r="E37" s="116">
        <f>IF(rapportages!E$5="IV",rapportages!E37,"")</f>
      </c>
      <c r="F37" s="116">
        <f>IF(rapportages!F$5="IV",rapportages!F37,"")</f>
      </c>
      <c r="G37" s="116">
        <f>IF(rapportages!G$5="IV",rapportages!G37,"")</f>
      </c>
      <c r="H37" s="116">
        <f>IF(rapportages!H$5="IV",rapportages!H37,"")</f>
      </c>
      <c r="I37" s="116">
        <f>IF(rapportages!I$5="IV",rapportages!I37,"")</f>
      </c>
      <c r="J37" s="116">
        <f>IF(rapportages!J$5="IV",rapportages!J37,"")</f>
      </c>
      <c r="K37" s="116">
        <f>IF(rapportages!K$5="IV",rapportages!K37,"")</f>
      </c>
      <c r="L37" s="116">
        <f>IF(rapportages!L$5="IV",rapportages!L37,"")</f>
      </c>
      <c r="M37" s="116">
        <f>IF(rapportages!M$5="IV",rapportages!M37,"")</f>
      </c>
      <c r="N37" s="116">
        <f>IF(rapportages!N$5="IV",rapportages!N37,"")</f>
      </c>
      <c r="O37" s="116">
        <f>IF(rapportages!O$5="IV",rapportages!O37,"")</f>
      </c>
      <c r="P37" s="117">
        <f>IF(rapportages!P$5="IV",rapportages!P37,"")</f>
      </c>
      <c r="Q37" s="117">
        <f>IF(rapportages!Q$5="III",rapportages!Q37,"")</f>
      </c>
      <c r="R37" s="93"/>
      <c r="S37" s="93"/>
      <c r="T37" s="93"/>
      <c r="U37" s="94">
        <f t="shared" si="5"/>
      </c>
      <c r="V37" s="95"/>
      <c r="W37" s="118">
        <f t="shared" si="0"/>
      </c>
      <c r="X37" s="119">
        <f t="shared" si="1"/>
      </c>
      <c r="Y37" s="119">
        <f t="shared" si="2"/>
      </c>
      <c r="Z37" s="119">
        <f t="shared" si="3"/>
      </c>
      <c r="AA37" s="120">
        <f t="shared" si="4"/>
      </c>
    </row>
    <row r="38" spans="1:27" ht="22.5" customHeight="1">
      <c r="A38" s="68">
        <v>32</v>
      </c>
      <c r="B38" s="69">
        <f>IF('toets 1'!B38&lt;&gt;"",'toets 1'!B38,"")</f>
      </c>
      <c r="C38" s="115">
        <f>IF(rapportages!C$5="IV",rapportages!C38,"")</f>
      </c>
      <c r="D38" s="116">
        <f>IF(rapportages!D$5="IV",rapportages!D38,"")</f>
      </c>
      <c r="E38" s="116">
        <f>IF(rapportages!E$5="IV",rapportages!E38,"")</f>
      </c>
      <c r="F38" s="116">
        <f>IF(rapportages!F$5="IV",rapportages!F38,"")</f>
      </c>
      <c r="G38" s="116">
        <f>IF(rapportages!G$5="IV",rapportages!G38,"")</f>
      </c>
      <c r="H38" s="116">
        <f>IF(rapportages!H$5="IV",rapportages!H38,"")</f>
      </c>
      <c r="I38" s="116">
        <f>IF(rapportages!I$5="IV",rapportages!I38,"")</f>
      </c>
      <c r="J38" s="116">
        <f>IF(rapportages!J$5="IV",rapportages!J38,"")</f>
      </c>
      <c r="K38" s="116">
        <f>IF(rapportages!K$5="IV",rapportages!K38,"")</f>
      </c>
      <c r="L38" s="116">
        <f>IF(rapportages!L$5="IV",rapportages!L38,"")</f>
      </c>
      <c r="M38" s="116">
        <f>IF(rapportages!M$5="IV",rapportages!M38,"")</f>
      </c>
      <c r="N38" s="116">
        <f>IF(rapportages!N$5="IV",rapportages!N38,"")</f>
      </c>
      <c r="O38" s="116">
        <f>IF(rapportages!O$5="IV",rapportages!O38,"")</f>
      </c>
      <c r="P38" s="117">
        <f>IF(rapportages!P$5="IV",rapportages!P38,"")</f>
      </c>
      <c r="Q38" s="117">
        <f>IF(rapportages!Q$5="III",rapportages!Q38,"")</f>
      </c>
      <c r="R38" s="93"/>
      <c r="S38" s="93"/>
      <c r="T38" s="93"/>
      <c r="U38" s="94">
        <f t="shared" si="5"/>
      </c>
      <c r="V38" s="95"/>
      <c r="W38" s="118">
        <f t="shared" si="0"/>
      </c>
      <c r="X38" s="119">
        <f t="shared" si="1"/>
      </c>
      <c r="Y38" s="119">
        <f t="shared" si="2"/>
      </c>
      <c r="Z38" s="119">
        <f t="shared" si="3"/>
      </c>
      <c r="AA38" s="120">
        <f t="shared" si="4"/>
      </c>
    </row>
    <row r="39" spans="1:27" ht="22.5" customHeight="1">
      <c r="A39" s="68">
        <v>33</v>
      </c>
      <c r="B39" s="69">
        <f>IF('toets 1'!B39&lt;&gt;"",'toets 1'!B39,"")</f>
      </c>
      <c r="C39" s="115">
        <f>IF(rapportages!C$5="IV",rapportages!C39,"")</f>
      </c>
      <c r="D39" s="116">
        <f>IF(rapportages!D$5="IV",rapportages!D39,"")</f>
      </c>
      <c r="E39" s="116">
        <f>IF(rapportages!E$5="IV",rapportages!E39,"")</f>
      </c>
      <c r="F39" s="116">
        <f>IF(rapportages!F$5="IV",rapportages!F39,"")</f>
      </c>
      <c r="G39" s="116">
        <f>IF(rapportages!G$5="IV",rapportages!G39,"")</f>
      </c>
      <c r="H39" s="116">
        <f>IF(rapportages!H$5="IV",rapportages!H39,"")</f>
      </c>
      <c r="I39" s="116">
        <f>IF(rapportages!I$5="IV",rapportages!I39,"")</f>
      </c>
      <c r="J39" s="116">
        <f>IF(rapportages!J$5="IV",rapportages!J39,"")</f>
      </c>
      <c r="K39" s="116">
        <f>IF(rapportages!K$5="IV",rapportages!K39,"")</f>
      </c>
      <c r="L39" s="116">
        <f>IF(rapportages!L$5="IV",rapportages!L39,"")</f>
      </c>
      <c r="M39" s="116">
        <f>IF(rapportages!M$5="IV",rapportages!M39,"")</f>
      </c>
      <c r="N39" s="116">
        <f>IF(rapportages!N$5="IV",rapportages!N39,"")</f>
      </c>
      <c r="O39" s="116">
        <f>IF(rapportages!O$5="IV",rapportages!O39,"")</f>
      </c>
      <c r="P39" s="117">
        <f>IF(rapportages!P$5="IV",rapportages!P39,"")</f>
      </c>
      <c r="Q39" s="117">
        <f>IF(rapportages!Q$5="III",rapportages!Q39,"")</f>
      </c>
      <c r="R39" s="93"/>
      <c r="S39" s="93"/>
      <c r="T39" s="93"/>
      <c r="U39" s="94">
        <f t="shared" si="5"/>
      </c>
      <c r="V39" s="95"/>
      <c r="W39" s="118">
        <f t="shared" si="0"/>
      </c>
      <c r="X39" s="119">
        <f t="shared" si="1"/>
      </c>
      <c r="Y39" s="119">
        <f t="shared" si="2"/>
      </c>
      <c r="Z39" s="119">
        <f t="shared" si="3"/>
      </c>
      <c r="AA39" s="120">
        <f t="shared" si="4"/>
      </c>
    </row>
    <row r="40" spans="1:27" ht="22.5" customHeight="1">
      <c r="A40" s="68">
        <v>34</v>
      </c>
      <c r="B40" s="69">
        <f>IF('toets 1'!B40&lt;&gt;"",'toets 1'!B40,"")</f>
      </c>
      <c r="C40" s="115">
        <f>IF(rapportages!C$5="IV",rapportages!C40,"")</f>
      </c>
      <c r="D40" s="116">
        <f>IF(rapportages!D$5="IV",rapportages!D40,"")</f>
      </c>
      <c r="E40" s="116">
        <f>IF(rapportages!E$5="IV",rapportages!E40,"")</f>
      </c>
      <c r="F40" s="116">
        <f>IF(rapportages!F$5="IV",rapportages!F40,"")</f>
      </c>
      <c r="G40" s="116">
        <f>IF(rapportages!G$5="IV",rapportages!G40,"")</f>
      </c>
      <c r="H40" s="116">
        <f>IF(rapportages!H$5="IV",rapportages!H40,"")</f>
      </c>
      <c r="I40" s="116">
        <f>IF(rapportages!I$5="IV",rapportages!I40,"")</f>
      </c>
      <c r="J40" s="116">
        <f>IF(rapportages!J$5="IV",rapportages!J40,"")</f>
      </c>
      <c r="K40" s="116">
        <f>IF(rapportages!K$5="IV",rapportages!K40,"")</f>
      </c>
      <c r="L40" s="116">
        <f>IF(rapportages!L$5="IV",rapportages!L40,"")</f>
      </c>
      <c r="M40" s="116">
        <f>IF(rapportages!M$5="IV",rapportages!M40,"")</f>
      </c>
      <c r="N40" s="116">
        <f>IF(rapportages!N$5="IV",rapportages!N40,"")</f>
      </c>
      <c r="O40" s="116">
        <f>IF(rapportages!O$5="IV",rapportages!O40,"")</f>
      </c>
      <c r="P40" s="117">
        <f>IF(rapportages!P$5="IV",rapportages!P40,"")</f>
      </c>
      <c r="Q40" s="117">
        <f>IF(rapportages!Q$5="III",rapportages!Q40,"")</f>
      </c>
      <c r="R40" s="93"/>
      <c r="S40" s="93"/>
      <c r="T40" s="93"/>
      <c r="U40" s="94">
        <f t="shared" si="5"/>
      </c>
      <c r="V40" s="95"/>
      <c r="W40" s="118">
        <f t="shared" si="0"/>
      </c>
      <c r="X40" s="119">
        <f t="shared" si="1"/>
      </c>
      <c r="Y40" s="119">
        <f t="shared" si="2"/>
      </c>
      <c r="Z40" s="119">
        <f t="shared" si="3"/>
      </c>
      <c r="AA40" s="120">
        <f t="shared" si="4"/>
      </c>
    </row>
    <row r="41" spans="1:27" ht="22.5" customHeight="1" thickBot="1">
      <c r="A41" s="70">
        <v>35</v>
      </c>
      <c r="B41" s="71">
        <f>IF('toets 1'!B41&lt;&gt;"",'toets 1'!B41,"")</f>
      </c>
      <c r="C41" s="121">
        <f>IF(rapportages!C$5="IV",rapportages!C41,"")</f>
      </c>
      <c r="D41" s="122">
        <f>IF(rapportages!D$5="IV",rapportages!D41,"")</f>
      </c>
      <c r="E41" s="122">
        <f>IF(rapportages!E$5="IV",rapportages!E41,"")</f>
      </c>
      <c r="F41" s="122">
        <f>IF(rapportages!F$5="IV",rapportages!F41,"")</f>
      </c>
      <c r="G41" s="122">
        <f>IF(rapportages!G$5="IV",rapportages!G41,"")</f>
      </c>
      <c r="H41" s="122">
        <f>IF(rapportages!H$5="IV",rapportages!H41,"")</f>
      </c>
      <c r="I41" s="122">
        <f>IF(rapportages!I$5="IV",rapportages!I41,"")</f>
      </c>
      <c r="J41" s="122">
        <f>IF(rapportages!J$5="IV",rapportages!J41,"")</f>
      </c>
      <c r="K41" s="122">
        <f>IF(rapportages!K$5="IV",rapportages!K41,"")</f>
      </c>
      <c r="L41" s="122">
        <f>IF(rapportages!L$5="IV",rapportages!L41,"")</f>
      </c>
      <c r="M41" s="122">
        <f>IF(rapportages!M$5="IV",rapportages!M41,"")</f>
      </c>
      <c r="N41" s="122">
        <f>IF(rapportages!N$5="IV",rapportages!N41,"")</f>
      </c>
      <c r="O41" s="122">
        <f>IF(rapportages!O$5="IV",rapportages!O41,"")</f>
      </c>
      <c r="P41" s="123">
        <f>IF(rapportages!P$5="IV",rapportages!P41,"")</f>
      </c>
      <c r="Q41" s="123">
        <f>IF(rapportages!Q$5="III",rapportages!Q41,"")</f>
      </c>
      <c r="R41" s="96"/>
      <c r="S41" s="96"/>
      <c r="T41" s="96"/>
      <c r="U41" s="97">
        <f t="shared" si="5"/>
      </c>
      <c r="V41" s="98"/>
      <c r="W41" s="124">
        <f t="shared" si="0"/>
      </c>
      <c r="X41" s="125">
        <f t="shared" si="1"/>
      </c>
      <c r="Y41" s="125">
        <f t="shared" si="2"/>
      </c>
      <c r="Z41" s="125">
        <f t="shared" si="3"/>
      </c>
      <c r="AA41" s="126">
        <f t="shared" si="4"/>
      </c>
    </row>
    <row r="42" spans="1:27" ht="22.5" customHeight="1" thickBot="1">
      <c r="A42" s="63"/>
      <c r="B42" s="65" t="s">
        <v>3</v>
      </c>
      <c r="C42" s="127"/>
      <c r="D42" s="128"/>
      <c r="E42" s="128"/>
      <c r="F42" s="128"/>
      <c r="G42" s="128"/>
      <c r="H42" s="128"/>
      <c r="I42" s="128"/>
      <c r="J42" s="128"/>
      <c r="K42" s="128"/>
      <c r="L42" s="129"/>
      <c r="M42" s="128"/>
      <c r="N42" s="128"/>
      <c r="O42" s="129"/>
      <c r="P42" s="130"/>
      <c r="Q42" s="130"/>
      <c r="R42" s="99"/>
      <c r="S42" s="100"/>
      <c r="T42" s="100"/>
      <c r="U42" s="100"/>
      <c r="V42" s="101"/>
      <c r="W42" s="131" t="e">
        <f>AVERAGE(W7:W41)</f>
        <v>#DIV/0!</v>
      </c>
      <c r="X42" s="132" t="e">
        <f>AVERAGE(X7:X41)</f>
        <v>#DIV/0!</v>
      </c>
      <c r="Y42" s="132" t="e">
        <f>AVERAGE(Y7:Y41)</f>
        <v>#DIV/0!</v>
      </c>
      <c r="Z42" s="132" t="e">
        <f>AVERAGE(Z7:Z41)</f>
        <v>#DIV/0!</v>
      </c>
      <c r="AA42" s="133" t="e">
        <f>AVERAGE(AA7:AA41)</f>
        <v>#DIV/0!</v>
      </c>
    </row>
    <row r="43" spans="1:27" ht="22.5" customHeight="1">
      <c r="A43" s="10">
        <f>COUNTBLANK(C$7:C$41)</f>
        <v>35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11"/>
      <c r="M43" s="2"/>
      <c r="N43" s="2"/>
      <c r="O43" s="11"/>
      <c r="P43" s="2"/>
      <c r="Q43" s="2"/>
      <c r="R43" s="64"/>
      <c r="S43" s="64"/>
      <c r="T43" s="64"/>
      <c r="U43" s="64"/>
      <c r="V43" s="64"/>
      <c r="W43" s="66"/>
      <c r="X43" s="66"/>
      <c r="Y43" s="66"/>
      <c r="Z43" s="66"/>
      <c r="AA43" s="66"/>
    </row>
    <row r="44" spans="1:27" ht="22.5" customHeight="1">
      <c r="A44" s="7"/>
      <c r="B44" s="1"/>
      <c r="C44" s="6"/>
      <c r="D44" s="1"/>
      <c r="E44" s="1"/>
      <c r="F44" s="1"/>
      <c r="G44" s="1"/>
      <c r="H44" s="1"/>
      <c r="I44" s="1"/>
      <c r="J44" s="1"/>
      <c r="K44" s="1"/>
      <c r="L44" s="9"/>
      <c r="M44" s="1"/>
      <c r="N44" s="1"/>
      <c r="O44" s="9"/>
      <c r="P44" s="1"/>
      <c r="Q44" s="1"/>
      <c r="R44" s="64"/>
      <c r="S44" s="64"/>
      <c r="T44" s="64"/>
      <c r="U44" s="64"/>
      <c r="V44" s="64"/>
      <c r="W44" s="66"/>
      <c r="X44" s="66"/>
      <c r="Y44" s="66"/>
      <c r="Z44" s="66"/>
      <c r="AA44" s="66"/>
    </row>
    <row r="45" spans="1:27" ht="22.5" customHeight="1">
      <c r="A45" s="7"/>
      <c r="B45" s="1"/>
      <c r="C45" s="6"/>
      <c r="D45" s="1"/>
      <c r="E45" s="1"/>
      <c r="F45" s="1"/>
      <c r="G45" s="1"/>
      <c r="H45" s="1"/>
      <c r="I45" s="1"/>
      <c r="J45" s="1"/>
      <c r="K45" s="1"/>
      <c r="L45" s="9"/>
      <c r="M45" s="1"/>
      <c r="N45" s="1"/>
      <c r="O45" s="9"/>
      <c r="P45" s="1"/>
      <c r="Q45" s="1"/>
      <c r="R45" s="64"/>
      <c r="S45" s="64"/>
      <c r="T45" s="64"/>
      <c r="U45" s="64"/>
      <c r="V45" s="64"/>
      <c r="W45" s="66"/>
      <c r="X45" s="66"/>
      <c r="Y45" s="66"/>
      <c r="Z45" s="66"/>
      <c r="AA45" s="66"/>
    </row>
    <row r="46" spans="23:27" ht="21.75" customHeight="1">
      <c r="W46" s="66"/>
      <c r="X46" s="66"/>
      <c r="Y46" s="66"/>
      <c r="Z46" s="66"/>
      <c r="AA46" s="66"/>
    </row>
    <row r="47" spans="23:27" ht="11.25">
      <c r="W47" s="66"/>
      <c r="X47" s="66"/>
      <c r="Y47" s="66"/>
      <c r="Z47" s="66"/>
      <c r="AA47" s="66"/>
    </row>
    <row r="48" spans="23:27" ht="11.25">
      <c r="W48" s="66"/>
      <c r="X48" s="66"/>
      <c r="Y48" s="66"/>
      <c r="Z48" s="66"/>
      <c r="AA48" s="66"/>
    </row>
    <row r="49" spans="23:27" ht="11.25">
      <c r="W49" s="66"/>
      <c r="X49" s="66"/>
      <c r="Y49" s="66"/>
      <c r="Z49" s="66"/>
      <c r="AA49" s="66"/>
    </row>
    <row r="50" spans="23:27" ht="11.25">
      <c r="W50" s="66"/>
      <c r="X50" s="66"/>
      <c r="Y50" s="66"/>
      <c r="Z50" s="66"/>
      <c r="AA50" s="66"/>
    </row>
    <row r="51" spans="23:27" ht="11.25">
      <c r="W51" s="66"/>
      <c r="X51" s="66"/>
      <c r="Y51" s="66"/>
      <c r="Z51" s="66"/>
      <c r="AA51" s="66"/>
    </row>
    <row r="52" spans="23:27" ht="11.25">
      <c r="W52" s="66"/>
      <c r="X52" s="66"/>
      <c r="Y52" s="66"/>
      <c r="Z52" s="66"/>
      <c r="AA52" s="66"/>
    </row>
    <row r="53" spans="23:27" ht="11.25">
      <c r="W53" s="66"/>
      <c r="X53" s="66"/>
      <c r="Y53" s="66"/>
      <c r="Z53" s="66"/>
      <c r="AA53" s="66"/>
    </row>
    <row r="54" spans="23:27" ht="11.25">
      <c r="W54" s="66"/>
      <c r="X54" s="66"/>
      <c r="Y54" s="66"/>
      <c r="Z54" s="66"/>
      <c r="AA54" s="66"/>
    </row>
    <row r="55" spans="23:27" ht="11.25">
      <c r="W55" s="66"/>
      <c r="X55" s="66"/>
      <c r="Y55" s="66"/>
      <c r="Z55" s="66"/>
      <c r="AA55" s="66"/>
    </row>
    <row r="56" spans="23:27" ht="11.25">
      <c r="W56" s="66"/>
      <c r="X56" s="66"/>
      <c r="Y56" s="66"/>
      <c r="Z56" s="66"/>
      <c r="AA56" s="66"/>
    </row>
    <row r="57" spans="23:27" ht="11.25">
      <c r="W57" s="66"/>
      <c r="X57" s="66"/>
      <c r="Y57" s="66"/>
      <c r="Z57" s="66"/>
      <c r="AA57" s="66"/>
    </row>
    <row r="58" spans="23:27" ht="11.25">
      <c r="W58" s="66"/>
      <c r="X58" s="66"/>
      <c r="Y58" s="66"/>
      <c r="Z58" s="66"/>
      <c r="AA58" s="66"/>
    </row>
    <row r="59" spans="23:27" ht="11.25">
      <c r="W59" s="66"/>
      <c r="X59" s="66"/>
      <c r="Y59" s="66"/>
      <c r="Z59" s="66"/>
      <c r="AA59" s="66"/>
    </row>
    <row r="60" spans="23:27" ht="11.25">
      <c r="W60" s="66"/>
      <c r="X60" s="66"/>
      <c r="Y60" s="66"/>
      <c r="Z60" s="66"/>
      <c r="AA60" s="66"/>
    </row>
    <row r="61" spans="23:27" ht="11.25">
      <c r="W61" s="66"/>
      <c r="X61" s="66"/>
      <c r="Y61" s="66"/>
      <c r="Z61" s="66"/>
      <c r="AA61" s="66"/>
    </row>
    <row r="62" spans="23:27" ht="11.25">
      <c r="W62" s="66"/>
      <c r="X62" s="66"/>
      <c r="Y62" s="66"/>
      <c r="Z62" s="66"/>
      <c r="AA62" s="66"/>
    </row>
    <row r="63" spans="23:27" ht="11.25">
      <c r="W63" s="66"/>
      <c r="X63" s="66"/>
      <c r="Y63" s="66"/>
      <c r="Z63" s="66"/>
      <c r="AA63" s="66"/>
    </row>
    <row r="64" spans="23:27" ht="11.25">
      <c r="W64" s="66"/>
      <c r="X64" s="66"/>
      <c r="Y64" s="66"/>
      <c r="Z64" s="66"/>
      <c r="AA64" s="66"/>
    </row>
    <row r="65" spans="23:27" ht="11.25">
      <c r="W65" s="66"/>
      <c r="X65" s="66"/>
      <c r="Y65" s="66"/>
      <c r="Z65" s="66"/>
      <c r="AA65" s="66"/>
    </row>
    <row r="66" spans="23:27" ht="11.25">
      <c r="W66" s="66"/>
      <c r="X66" s="66"/>
      <c r="Y66" s="66"/>
      <c r="Z66" s="66"/>
      <c r="AA66" s="66"/>
    </row>
    <row r="67" spans="23:27" ht="11.25">
      <c r="W67" s="66"/>
      <c r="X67" s="66"/>
      <c r="Y67" s="66"/>
      <c r="Z67" s="66"/>
      <c r="AA67" s="66"/>
    </row>
    <row r="68" spans="23:27" ht="11.25">
      <c r="W68" s="66"/>
      <c r="X68" s="66"/>
      <c r="Y68" s="66"/>
      <c r="Z68" s="66"/>
      <c r="AA68" s="66"/>
    </row>
    <row r="69" spans="23:27" ht="11.25">
      <c r="W69" s="66"/>
      <c r="X69" s="66"/>
      <c r="Y69" s="66"/>
      <c r="Z69" s="66"/>
      <c r="AA69" s="66"/>
    </row>
    <row r="70" spans="23:27" ht="11.25">
      <c r="W70" s="66"/>
      <c r="X70" s="66"/>
      <c r="Y70" s="66"/>
      <c r="Z70" s="66"/>
      <c r="AA70" s="66"/>
    </row>
    <row r="71" spans="23:27" ht="11.25">
      <c r="W71" s="66"/>
      <c r="X71" s="66"/>
      <c r="Y71" s="66"/>
      <c r="Z71" s="66"/>
      <c r="AA71" s="66"/>
    </row>
    <row r="72" spans="23:27" ht="11.25">
      <c r="W72" s="66"/>
      <c r="X72" s="66"/>
      <c r="Y72" s="66"/>
      <c r="Z72" s="66"/>
      <c r="AA72" s="66"/>
    </row>
    <row r="73" spans="23:27" ht="11.25">
      <c r="W73" s="66"/>
      <c r="X73" s="66"/>
      <c r="Y73" s="66"/>
      <c r="Z73" s="66"/>
      <c r="AA73" s="66"/>
    </row>
    <row r="74" spans="23:27" ht="11.25">
      <c r="W74" s="66"/>
      <c r="X74" s="66"/>
      <c r="Y74" s="66"/>
      <c r="Z74" s="66"/>
      <c r="AA74" s="66"/>
    </row>
    <row r="75" spans="23:27" ht="11.25">
      <c r="W75" s="66"/>
      <c r="X75" s="66"/>
      <c r="Y75" s="66"/>
      <c r="Z75" s="66"/>
      <c r="AA75" s="66"/>
    </row>
  </sheetData>
  <mergeCells count="18">
    <mergeCell ref="U2:U3"/>
    <mergeCell ref="V2:V3"/>
    <mergeCell ref="R4:V4"/>
    <mergeCell ref="R1:V1"/>
    <mergeCell ref="R2:R3"/>
    <mergeCell ref="S2:S3"/>
    <mergeCell ref="T2:T3"/>
    <mergeCell ref="A5:B5"/>
    <mergeCell ref="A6:B6"/>
    <mergeCell ref="A1:B1"/>
    <mergeCell ref="C1:G1"/>
    <mergeCell ref="A4:B4"/>
    <mergeCell ref="W1:AA1"/>
    <mergeCell ref="W2:W4"/>
    <mergeCell ref="X2:X4"/>
    <mergeCell ref="Y2:Y4"/>
    <mergeCell ref="Z2:Z4"/>
    <mergeCell ref="AA2:AA4"/>
  </mergeCells>
  <conditionalFormatting sqref="W42:AA42">
    <cfRule type="expression" priority="1" dxfId="7" stopIfTrue="1">
      <formula>SUM(W7:W41)=0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6" r:id="rId3"/>
  <headerFooter alignWithMargins="0">
    <oddFooter>&amp;L&amp;8© 2008 - Malmberg, Den Bosch&amp;R&amp;8AdT / &amp;D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31">
    <pageSetUpPr fitToPage="1"/>
  </sheetPr>
  <dimension ref="A1:AA75"/>
  <sheetViews>
    <sheetView showGridLines="0" zoomScaleSheetLayoutView="50" workbookViewId="0" topLeftCell="A1">
      <selection activeCell="L2" sqref="L2"/>
    </sheetView>
  </sheetViews>
  <sheetFormatPr defaultColWidth="9.00390625" defaultRowHeight="11.25"/>
  <cols>
    <col min="1" max="1" width="3.625" style="72" customWidth="1"/>
    <col min="2" max="2" width="25.625" style="72" customWidth="1"/>
    <col min="3" max="12" width="4.625" style="134" customWidth="1"/>
    <col min="13" max="13" width="4.625" style="135" customWidth="1"/>
    <col min="14" max="17" width="4.625" style="134" customWidth="1"/>
    <col min="18" max="22" width="4.625" style="72" customWidth="1"/>
    <col min="23" max="27" width="4.625" style="67" hidden="1" customWidth="1"/>
  </cols>
  <sheetData>
    <row r="1" spans="1:27" ht="19.5" customHeight="1" thickBot="1">
      <c r="A1" s="459" t="s">
        <v>110</v>
      </c>
      <c r="B1" s="460"/>
      <c r="C1" s="459" t="s">
        <v>109</v>
      </c>
      <c r="D1" s="461"/>
      <c r="E1" s="461"/>
      <c r="F1" s="461"/>
      <c r="G1" s="460"/>
      <c r="H1" s="4"/>
      <c r="I1" s="73"/>
      <c r="J1" s="73"/>
      <c r="K1" s="73"/>
      <c r="L1" s="8"/>
      <c r="M1" s="3"/>
      <c r="N1" s="3"/>
      <c r="O1" s="8"/>
      <c r="P1" s="3"/>
      <c r="Q1" s="3"/>
      <c r="R1" s="450"/>
      <c r="S1" s="451"/>
      <c r="T1" s="451"/>
      <c r="U1" s="451"/>
      <c r="V1" s="452"/>
      <c r="W1" s="463" t="s">
        <v>100</v>
      </c>
      <c r="X1" s="464"/>
      <c r="Y1" s="464"/>
      <c r="Z1" s="464"/>
      <c r="AA1" s="465"/>
    </row>
    <row r="2" spans="1:27" ht="15" customHeight="1">
      <c r="A2" s="4"/>
      <c r="B2" s="4"/>
      <c r="C2" s="4"/>
      <c r="D2" s="4"/>
      <c r="E2" s="4"/>
      <c r="F2" s="5"/>
      <c r="G2" s="73"/>
      <c r="H2" s="73"/>
      <c r="I2" s="73"/>
      <c r="J2" s="73"/>
      <c r="K2" s="73"/>
      <c r="L2" s="8"/>
      <c r="M2" s="3"/>
      <c r="N2" s="3"/>
      <c r="O2" s="8"/>
      <c r="P2" s="3"/>
      <c r="Q2" s="3"/>
      <c r="R2" s="453"/>
      <c r="S2" s="443"/>
      <c r="T2" s="443"/>
      <c r="U2" s="443"/>
      <c r="V2" s="445"/>
      <c r="W2" s="466"/>
      <c r="X2" s="469"/>
      <c r="Y2" s="472"/>
      <c r="Z2" s="472"/>
      <c r="AA2" s="475"/>
    </row>
    <row r="3" spans="1:27" ht="24.75" customHeight="1" thickBot="1">
      <c r="A3" s="60"/>
      <c r="B3" s="61"/>
      <c r="C3" s="62"/>
      <c r="D3" s="62"/>
      <c r="E3" s="62"/>
      <c r="F3" s="62"/>
      <c r="G3" s="62"/>
      <c r="H3" s="62"/>
      <c r="I3" s="62"/>
      <c r="J3" s="62"/>
      <c r="K3" s="62"/>
      <c r="L3" s="61"/>
      <c r="M3" s="62"/>
      <c r="N3" s="62"/>
      <c r="O3" s="61"/>
      <c r="P3" s="62"/>
      <c r="Q3" s="62"/>
      <c r="R3" s="454"/>
      <c r="S3" s="444"/>
      <c r="T3" s="444"/>
      <c r="U3" s="444"/>
      <c r="V3" s="446"/>
      <c r="W3" s="467"/>
      <c r="X3" s="470"/>
      <c r="Y3" s="473"/>
      <c r="Z3" s="473"/>
      <c r="AA3" s="476"/>
    </row>
    <row r="4" spans="1:27" ht="15" customHeight="1" thickBot="1">
      <c r="A4" s="462" t="s">
        <v>27</v>
      </c>
      <c r="B4" s="462"/>
      <c r="C4" s="74">
        <v>1</v>
      </c>
      <c r="D4" s="75">
        <v>2</v>
      </c>
      <c r="E4" s="75" t="s">
        <v>70</v>
      </c>
      <c r="F4" s="75">
        <v>3</v>
      </c>
      <c r="G4" s="75">
        <v>4</v>
      </c>
      <c r="H4" s="75" t="s">
        <v>71</v>
      </c>
      <c r="I4" s="75">
        <v>5</v>
      </c>
      <c r="J4" s="75">
        <v>6</v>
      </c>
      <c r="K4" s="75" t="s">
        <v>72</v>
      </c>
      <c r="L4" s="75">
        <v>7</v>
      </c>
      <c r="M4" s="76">
        <v>8</v>
      </c>
      <c r="N4" s="76" t="s">
        <v>73</v>
      </c>
      <c r="O4" s="75">
        <v>9</v>
      </c>
      <c r="P4" s="77">
        <v>10</v>
      </c>
      <c r="Q4" s="102" t="s">
        <v>74</v>
      </c>
      <c r="R4" s="447" t="s">
        <v>75</v>
      </c>
      <c r="S4" s="448"/>
      <c r="T4" s="448"/>
      <c r="U4" s="448"/>
      <c r="V4" s="449"/>
      <c r="W4" s="468"/>
      <c r="X4" s="471"/>
      <c r="Y4" s="474"/>
      <c r="Z4" s="474"/>
      <c r="AA4" s="477"/>
    </row>
    <row r="5" spans="1:27" ht="15" customHeight="1" thickBot="1">
      <c r="A5" s="455" t="s">
        <v>104</v>
      </c>
      <c r="B5" s="456"/>
      <c r="C5" s="136">
        <f>IF(rapportages!C$5="V",rapportages!C5,"")</f>
      </c>
      <c r="D5" s="137">
        <f>IF(rapportages!D$5="V",rapportages!D5,"")</f>
      </c>
      <c r="E5" s="137">
        <f>IF(rapportages!E$5="V",rapportages!E5,"")</f>
      </c>
      <c r="F5" s="137">
        <f>IF(rapportages!F$5="V",rapportages!F5,"")</f>
      </c>
      <c r="G5" s="137">
        <f>IF(rapportages!G$5="V",rapportages!G5,"")</f>
      </c>
      <c r="H5" s="137">
        <f>IF(rapportages!H$5="V",rapportages!H5,"")</f>
      </c>
      <c r="I5" s="137">
        <f>IF(rapportages!I$5="V",rapportages!I5,"")</f>
      </c>
      <c r="J5" s="137">
        <f>IF(rapportages!J$5="V",rapportages!J5,"")</f>
      </c>
      <c r="K5" s="137">
        <f>IF(rapportages!K$5="V",rapportages!K5,"")</f>
      </c>
      <c r="L5" s="137">
        <f>IF(rapportages!L$5="V",rapportages!L5,"")</f>
      </c>
      <c r="M5" s="137">
        <f>IF(rapportages!M$5="V",rapportages!M5,"")</f>
      </c>
      <c r="N5" s="137">
        <f>IF(rapportages!N$5="V",rapportages!N5,"")</f>
      </c>
      <c r="O5" s="137">
        <f>IF(rapportages!O$5="V",rapportages!O5,"")</f>
      </c>
      <c r="P5" s="138">
        <f>IF(rapportages!P$5="V",rapportages!P5,"")</f>
      </c>
      <c r="Q5" s="138">
        <f>IF(rapportages!Q$5="V",rapportages!Q5,"")</f>
      </c>
      <c r="R5" s="78"/>
      <c r="S5" s="79"/>
      <c r="T5" s="79"/>
      <c r="U5" s="79"/>
      <c r="V5" s="80"/>
      <c r="W5" s="103" t="s">
        <v>10</v>
      </c>
      <c r="X5" s="104" t="s">
        <v>11</v>
      </c>
      <c r="Y5" s="104" t="s">
        <v>12</v>
      </c>
      <c r="Z5" s="104" t="s">
        <v>13</v>
      </c>
      <c r="AA5" s="105" t="s">
        <v>14</v>
      </c>
    </row>
    <row r="6" spans="1:27" ht="22.5" customHeight="1" thickBot="1">
      <c r="A6" s="457" t="s">
        <v>6</v>
      </c>
      <c r="B6" s="458"/>
      <c r="C6" s="81"/>
      <c r="D6" s="82"/>
      <c r="E6" s="82"/>
      <c r="F6" s="82"/>
      <c r="G6" s="82"/>
      <c r="H6" s="82"/>
      <c r="I6" s="82"/>
      <c r="J6" s="82"/>
      <c r="K6" s="82"/>
      <c r="L6" s="83"/>
      <c r="M6" s="82"/>
      <c r="N6" s="82"/>
      <c r="O6" s="83"/>
      <c r="P6" s="84"/>
      <c r="Q6" s="84"/>
      <c r="R6" s="85"/>
      <c r="S6" s="86"/>
      <c r="T6" s="86"/>
      <c r="U6" s="86"/>
      <c r="V6" s="87"/>
      <c r="W6" s="106"/>
      <c r="X6" s="107"/>
      <c r="Y6" s="107"/>
      <c r="Z6" s="107"/>
      <c r="AA6" s="108"/>
    </row>
    <row r="7" spans="1:27" ht="22.5" customHeight="1">
      <c r="A7" s="88">
        <v>1</v>
      </c>
      <c r="B7" s="89">
        <f>IF('toets 1'!B7&lt;&gt;"",'toets 1'!B7,"")</f>
      </c>
      <c r="C7" s="109">
        <f>IF(rapportages!C$5="V",rapportages!C7,"")</f>
      </c>
      <c r="D7" s="110">
        <f>IF(rapportages!D$5="V",rapportages!D7,"")</f>
      </c>
      <c r="E7" s="110">
        <f>IF(rapportages!E$5="V",rapportages!E7,"")</f>
      </c>
      <c r="F7" s="110">
        <f>IF(rapportages!F$5="V",rapportages!F7,"")</f>
      </c>
      <c r="G7" s="110">
        <f>IF(rapportages!G$5="V",rapportages!G7,"")</f>
      </c>
      <c r="H7" s="110">
        <f>IF(rapportages!H$5="V",rapportages!H7,"")</f>
      </c>
      <c r="I7" s="110">
        <f>IF(rapportages!I$5="V",rapportages!I7,"")</f>
      </c>
      <c r="J7" s="110">
        <f>IF(rapportages!J$5="V",rapportages!J7,"")</f>
      </c>
      <c r="K7" s="110">
        <f>IF(rapportages!K$5="V",rapportages!K7,"")</f>
      </c>
      <c r="L7" s="110">
        <f>IF(rapportages!L$5="V",rapportages!L7,"")</f>
      </c>
      <c r="M7" s="110">
        <f>IF(rapportages!M$5="V",rapportages!M7,"")</f>
      </c>
      <c r="N7" s="110">
        <f>IF(rapportages!N$5="V",rapportages!N7,"")</f>
      </c>
      <c r="O7" s="110">
        <f>IF(rapportages!O$5="V",rapportages!O7,"")</f>
      </c>
      <c r="P7" s="111">
        <f>IF(rapportages!P$5="V",rapportages!P7,"")</f>
      </c>
      <c r="Q7" s="111">
        <f>IF(rapportages!Q$5="V",rapportages!Q7,"")</f>
      </c>
      <c r="R7" s="90"/>
      <c r="S7" s="90"/>
      <c r="T7" s="90"/>
      <c r="U7" s="91"/>
      <c r="V7" s="92">
        <f>IF(SUM(C7:Q7)=0,"",AVERAGE(C7:Q7))</f>
      </c>
      <c r="W7" s="112">
        <f aca="true" t="shared" si="0" ref="W7:W41">IF(AND(R7&gt;0,R7&lt;10.1),R7,"")</f>
      </c>
      <c r="X7" s="113">
        <f aca="true" t="shared" si="1" ref="X7:X41">IF(AND(S7&gt;0,S7&lt;10.1),S7,"")</f>
      </c>
      <c r="Y7" s="113">
        <f aca="true" t="shared" si="2" ref="Y7:Y41">IF(AND(T7&gt;0,T7&lt;10.1),T7,"")</f>
      </c>
      <c r="Z7" s="113">
        <f aca="true" t="shared" si="3" ref="Z7:Z41">IF(AND(U7&gt;0,U7&lt;10.1),U7,"")</f>
      </c>
      <c r="AA7" s="114">
        <f aca="true" t="shared" si="4" ref="AA7:AA41">IF(AND(V7&gt;0,V7&lt;10.1),V7,"")</f>
      </c>
    </row>
    <row r="8" spans="1:27" ht="22.5" customHeight="1">
      <c r="A8" s="68">
        <v>2</v>
      </c>
      <c r="B8" s="69">
        <f>IF('toets 1'!B8&lt;&gt;"",'toets 1'!B8,"")</f>
      </c>
      <c r="C8" s="115">
        <f>IF(rapportages!C$5="V",rapportages!C8,"")</f>
      </c>
      <c r="D8" s="116">
        <f>IF(rapportages!D$5="V",rapportages!D8,"")</f>
      </c>
      <c r="E8" s="116">
        <f>IF(rapportages!E$5="V",rapportages!E8,"")</f>
      </c>
      <c r="F8" s="116">
        <f>IF(rapportages!F$5="V",rapportages!F8,"")</f>
      </c>
      <c r="G8" s="116">
        <f>IF(rapportages!G$5="V",rapportages!G8,"")</f>
      </c>
      <c r="H8" s="116">
        <f>IF(rapportages!H$5="V",rapportages!H8,"")</f>
      </c>
      <c r="I8" s="116">
        <f>IF(rapportages!I$5="V",rapportages!I8,"")</f>
      </c>
      <c r="J8" s="116">
        <f>IF(rapportages!J$5="V",rapportages!J8,"")</f>
      </c>
      <c r="K8" s="116">
        <f>IF(rapportages!K$5="V",rapportages!K8,"")</f>
      </c>
      <c r="L8" s="116">
        <f>IF(rapportages!L$5="V",rapportages!L8,"")</f>
      </c>
      <c r="M8" s="116">
        <f>IF(rapportages!M$5="V",rapportages!M8,"")</f>
      </c>
      <c r="N8" s="116">
        <f>IF(rapportages!N$5="V",rapportages!N8,"")</f>
      </c>
      <c r="O8" s="116">
        <f>IF(rapportages!O$5="V",rapportages!O8,"")</f>
      </c>
      <c r="P8" s="117">
        <f>IF(rapportages!P$5="V",rapportages!P8,"")</f>
      </c>
      <c r="Q8" s="117">
        <f>IF(rapportages!Q$5="V",rapportages!Q8,"")</f>
      </c>
      <c r="R8" s="93"/>
      <c r="S8" s="93"/>
      <c r="T8" s="93"/>
      <c r="U8" s="94"/>
      <c r="V8" s="95">
        <f aca="true" t="shared" si="5" ref="V8:V41">IF(SUM(C8:Q8)=0,"",AVERAGE(C8:Q8))</f>
      </c>
      <c r="W8" s="118">
        <f t="shared" si="0"/>
      </c>
      <c r="X8" s="119">
        <f t="shared" si="1"/>
      </c>
      <c r="Y8" s="119">
        <f t="shared" si="2"/>
      </c>
      <c r="Z8" s="119">
        <f t="shared" si="3"/>
      </c>
      <c r="AA8" s="120">
        <f t="shared" si="4"/>
      </c>
    </row>
    <row r="9" spans="1:27" ht="22.5" customHeight="1">
      <c r="A9" s="68">
        <v>3</v>
      </c>
      <c r="B9" s="69">
        <f>IF('toets 1'!B9&lt;&gt;"",'toets 1'!B9,"")</f>
      </c>
      <c r="C9" s="115">
        <f>IF(rapportages!C$5="V",rapportages!C9,"")</f>
      </c>
      <c r="D9" s="116">
        <f>IF(rapportages!D$5="V",rapportages!D9,"")</f>
      </c>
      <c r="E9" s="116">
        <f>IF(rapportages!E$5="V",rapportages!E9,"")</f>
      </c>
      <c r="F9" s="116">
        <f>IF(rapportages!F$5="V",rapportages!F9,"")</f>
      </c>
      <c r="G9" s="116">
        <f>IF(rapportages!G$5="V",rapportages!G9,"")</f>
      </c>
      <c r="H9" s="116">
        <f>IF(rapportages!H$5="V",rapportages!H9,"")</f>
      </c>
      <c r="I9" s="116">
        <f>IF(rapportages!I$5="V",rapportages!I9,"")</f>
      </c>
      <c r="J9" s="116">
        <f>IF(rapportages!J$5="V",rapportages!J9,"")</f>
      </c>
      <c r="K9" s="116">
        <f>IF(rapportages!K$5="V",rapportages!K9,"")</f>
      </c>
      <c r="L9" s="116">
        <f>IF(rapportages!L$5="V",rapportages!L9,"")</f>
      </c>
      <c r="M9" s="116">
        <f>IF(rapportages!M$5="V",rapportages!M9,"")</f>
      </c>
      <c r="N9" s="116">
        <f>IF(rapportages!N$5="V",rapportages!N9,"")</f>
      </c>
      <c r="O9" s="116">
        <f>IF(rapportages!O$5="V",rapportages!O9,"")</f>
      </c>
      <c r="P9" s="117">
        <f>IF(rapportages!P$5="V",rapportages!P9,"")</f>
      </c>
      <c r="Q9" s="117">
        <f>IF(rapportages!Q$5="V",rapportages!Q9,"")</f>
      </c>
      <c r="R9" s="93"/>
      <c r="S9" s="93"/>
      <c r="T9" s="93"/>
      <c r="U9" s="94"/>
      <c r="V9" s="95">
        <f t="shared" si="5"/>
      </c>
      <c r="W9" s="118">
        <f t="shared" si="0"/>
      </c>
      <c r="X9" s="119">
        <f t="shared" si="1"/>
      </c>
      <c r="Y9" s="119">
        <f t="shared" si="2"/>
      </c>
      <c r="Z9" s="119">
        <f t="shared" si="3"/>
      </c>
      <c r="AA9" s="120">
        <f t="shared" si="4"/>
      </c>
    </row>
    <row r="10" spans="1:27" ht="22.5" customHeight="1">
      <c r="A10" s="68">
        <v>4</v>
      </c>
      <c r="B10" s="69">
        <f>IF('toets 1'!B10&lt;&gt;"",'toets 1'!B10,"")</f>
      </c>
      <c r="C10" s="115">
        <f>IF(rapportages!C$5="V",rapportages!C10,"")</f>
      </c>
      <c r="D10" s="116">
        <f>IF(rapportages!D$5="V",rapportages!D10,"")</f>
      </c>
      <c r="E10" s="116">
        <f>IF(rapportages!E$5="V",rapportages!E10,"")</f>
      </c>
      <c r="F10" s="116">
        <f>IF(rapportages!F$5="V",rapportages!F10,"")</f>
      </c>
      <c r="G10" s="116">
        <f>IF(rapportages!G$5="V",rapportages!G10,"")</f>
      </c>
      <c r="H10" s="116">
        <f>IF(rapportages!H$5="V",rapportages!H10,"")</f>
      </c>
      <c r="I10" s="116">
        <f>IF(rapportages!I$5="V",rapportages!I10,"")</f>
      </c>
      <c r="J10" s="116">
        <f>IF(rapportages!J$5="V",rapportages!J10,"")</f>
      </c>
      <c r="K10" s="116">
        <f>IF(rapportages!K$5="V",rapportages!K10,"")</f>
      </c>
      <c r="L10" s="116">
        <f>IF(rapportages!L$5="V",rapportages!L10,"")</f>
      </c>
      <c r="M10" s="116">
        <f>IF(rapportages!M$5="V",rapportages!M10,"")</f>
      </c>
      <c r="N10" s="116">
        <f>IF(rapportages!N$5="V",rapportages!N10,"")</f>
      </c>
      <c r="O10" s="116">
        <f>IF(rapportages!O$5="V",rapportages!O10,"")</f>
      </c>
      <c r="P10" s="117">
        <f>IF(rapportages!P$5="V",rapportages!P10,"")</f>
      </c>
      <c r="Q10" s="117">
        <f>IF(rapportages!Q$5="V",rapportages!Q10,"")</f>
      </c>
      <c r="R10" s="93"/>
      <c r="S10" s="93"/>
      <c r="T10" s="93"/>
      <c r="U10" s="94"/>
      <c r="V10" s="95">
        <f t="shared" si="5"/>
      </c>
      <c r="W10" s="118">
        <f t="shared" si="0"/>
      </c>
      <c r="X10" s="119">
        <f t="shared" si="1"/>
      </c>
      <c r="Y10" s="119">
        <f t="shared" si="2"/>
      </c>
      <c r="Z10" s="119">
        <f t="shared" si="3"/>
      </c>
      <c r="AA10" s="120">
        <f t="shared" si="4"/>
      </c>
    </row>
    <row r="11" spans="1:27" ht="22.5" customHeight="1">
      <c r="A11" s="68">
        <v>5</v>
      </c>
      <c r="B11" s="69">
        <f>IF('toets 1'!B11&lt;&gt;"",'toets 1'!B11,"")</f>
      </c>
      <c r="C11" s="115">
        <f>IF(rapportages!C$5="V",rapportages!C11,"")</f>
      </c>
      <c r="D11" s="116">
        <f>IF(rapportages!D$5="V",rapportages!D11,"")</f>
      </c>
      <c r="E11" s="116">
        <f>IF(rapportages!E$5="V",rapportages!E11,"")</f>
      </c>
      <c r="F11" s="116">
        <f>IF(rapportages!F$5="V",rapportages!F11,"")</f>
      </c>
      <c r="G11" s="116">
        <f>IF(rapportages!G$5="V",rapportages!G11,"")</f>
      </c>
      <c r="H11" s="116">
        <f>IF(rapportages!H$5="V",rapportages!H11,"")</f>
      </c>
      <c r="I11" s="116">
        <f>IF(rapportages!I$5="V",rapportages!I11,"")</f>
      </c>
      <c r="J11" s="116">
        <f>IF(rapportages!J$5="V",rapportages!J11,"")</f>
      </c>
      <c r="K11" s="116">
        <f>IF(rapportages!K$5="V",rapportages!K11,"")</f>
      </c>
      <c r="L11" s="116">
        <f>IF(rapportages!L$5="V",rapportages!L11,"")</f>
      </c>
      <c r="M11" s="116">
        <f>IF(rapportages!M$5="V",rapportages!M11,"")</f>
      </c>
      <c r="N11" s="116">
        <f>IF(rapportages!N$5="V",rapportages!N11,"")</f>
      </c>
      <c r="O11" s="116">
        <f>IF(rapportages!O$5="V",rapportages!O11,"")</f>
      </c>
      <c r="P11" s="117">
        <f>IF(rapportages!P$5="V",rapportages!P11,"")</f>
      </c>
      <c r="Q11" s="117">
        <f>IF(rapportages!Q$5="V",rapportages!Q11,"")</f>
      </c>
      <c r="R11" s="93"/>
      <c r="S11" s="93"/>
      <c r="T11" s="93"/>
      <c r="U11" s="94"/>
      <c r="V11" s="95">
        <f t="shared" si="5"/>
      </c>
      <c r="W11" s="118">
        <f t="shared" si="0"/>
      </c>
      <c r="X11" s="119">
        <f t="shared" si="1"/>
      </c>
      <c r="Y11" s="119">
        <f t="shared" si="2"/>
      </c>
      <c r="Z11" s="119">
        <f t="shared" si="3"/>
      </c>
      <c r="AA11" s="120">
        <f t="shared" si="4"/>
      </c>
    </row>
    <row r="12" spans="1:27" ht="22.5" customHeight="1">
      <c r="A12" s="68">
        <v>6</v>
      </c>
      <c r="B12" s="69">
        <f>IF('toets 1'!B12&lt;&gt;"",'toets 1'!B12,"")</f>
      </c>
      <c r="C12" s="115">
        <f>IF(rapportages!C$5="V",rapportages!C12,"")</f>
      </c>
      <c r="D12" s="116">
        <f>IF(rapportages!D$5="V",rapportages!D12,"")</f>
      </c>
      <c r="E12" s="116">
        <f>IF(rapportages!E$5="V",rapportages!E12,"")</f>
      </c>
      <c r="F12" s="116">
        <f>IF(rapportages!F$5="V",rapportages!F12,"")</f>
      </c>
      <c r="G12" s="116">
        <f>IF(rapportages!G$5="V",rapportages!G12,"")</f>
      </c>
      <c r="H12" s="116">
        <f>IF(rapportages!H$5="V",rapportages!H12,"")</f>
      </c>
      <c r="I12" s="116">
        <f>IF(rapportages!I$5="V",rapportages!I12,"")</f>
      </c>
      <c r="J12" s="116">
        <f>IF(rapportages!J$5="V",rapportages!J12,"")</f>
      </c>
      <c r="K12" s="116">
        <f>IF(rapportages!K$5="V",rapportages!K12,"")</f>
      </c>
      <c r="L12" s="116">
        <f>IF(rapportages!L$5="V",rapportages!L12,"")</f>
      </c>
      <c r="M12" s="116">
        <f>IF(rapportages!M$5="V",rapportages!M12,"")</f>
      </c>
      <c r="N12" s="116">
        <f>IF(rapportages!N$5="V",rapportages!N12,"")</f>
      </c>
      <c r="O12" s="116">
        <f>IF(rapportages!O$5="V",rapportages!O12,"")</f>
      </c>
      <c r="P12" s="117">
        <f>IF(rapportages!P$5="V",rapportages!P12,"")</f>
      </c>
      <c r="Q12" s="117">
        <f>IF(rapportages!Q$5="V",rapportages!Q12,"")</f>
      </c>
      <c r="R12" s="93"/>
      <c r="S12" s="93"/>
      <c r="T12" s="93"/>
      <c r="U12" s="94"/>
      <c r="V12" s="95">
        <f t="shared" si="5"/>
      </c>
      <c r="W12" s="118">
        <f t="shared" si="0"/>
      </c>
      <c r="X12" s="119">
        <f t="shared" si="1"/>
      </c>
      <c r="Y12" s="119">
        <f t="shared" si="2"/>
      </c>
      <c r="Z12" s="119">
        <f t="shared" si="3"/>
      </c>
      <c r="AA12" s="120">
        <f t="shared" si="4"/>
      </c>
    </row>
    <row r="13" spans="1:27" ht="22.5" customHeight="1">
      <c r="A13" s="68">
        <v>7</v>
      </c>
      <c r="B13" s="69">
        <f>IF('toets 1'!B13&lt;&gt;"",'toets 1'!B13,"")</f>
      </c>
      <c r="C13" s="115">
        <f>IF(rapportages!C$5="V",rapportages!C13,"")</f>
      </c>
      <c r="D13" s="116">
        <f>IF(rapportages!D$5="V",rapportages!D13,"")</f>
      </c>
      <c r="E13" s="116">
        <f>IF(rapportages!E$5="V",rapportages!E13,"")</f>
      </c>
      <c r="F13" s="116">
        <f>IF(rapportages!F$5="V",rapportages!F13,"")</f>
      </c>
      <c r="G13" s="116">
        <f>IF(rapportages!G$5="V",rapportages!G13,"")</f>
      </c>
      <c r="H13" s="116">
        <f>IF(rapportages!H$5="V",rapportages!H13,"")</f>
      </c>
      <c r="I13" s="116">
        <f>IF(rapportages!I$5="V",rapportages!I13,"")</f>
      </c>
      <c r="J13" s="116">
        <f>IF(rapportages!J$5="V",rapportages!J13,"")</f>
      </c>
      <c r="K13" s="116">
        <f>IF(rapportages!K$5="V",rapportages!K13,"")</f>
      </c>
      <c r="L13" s="116">
        <f>IF(rapportages!L$5="V",rapportages!L13,"")</f>
      </c>
      <c r="M13" s="116">
        <f>IF(rapportages!M$5="V",rapportages!M13,"")</f>
      </c>
      <c r="N13" s="116">
        <f>IF(rapportages!N$5="V",rapportages!N13,"")</f>
      </c>
      <c r="O13" s="116">
        <f>IF(rapportages!O$5="V",rapportages!O13,"")</f>
      </c>
      <c r="P13" s="117">
        <f>IF(rapportages!P$5="V",rapportages!P13,"")</f>
      </c>
      <c r="Q13" s="117">
        <f>IF(rapportages!Q$5="V",rapportages!Q13,"")</f>
      </c>
      <c r="R13" s="93"/>
      <c r="S13" s="93"/>
      <c r="T13" s="93"/>
      <c r="U13" s="94"/>
      <c r="V13" s="95">
        <f t="shared" si="5"/>
      </c>
      <c r="W13" s="118">
        <f t="shared" si="0"/>
      </c>
      <c r="X13" s="119">
        <f t="shared" si="1"/>
      </c>
      <c r="Y13" s="119">
        <f t="shared" si="2"/>
      </c>
      <c r="Z13" s="119">
        <f t="shared" si="3"/>
      </c>
      <c r="AA13" s="120">
        <f t="shared" si="4"/>
      </c>
    </row>
    <row r="14" spans="1:27" ht="22.5" customHeight="1">
      <c r="A14" s="68">
        <v>8</v>
      </c>
      <c r="B14" s="69">
        <f>IF('toets 1'!B14&lt;&gt;"",'toets 1'!B14,"")</f>
      </c>
      <c r="C14" s="115">
        <f>IF(rapportages!C$5="V",rapportages!C14,"")</f>
      </c>
      <c r="D14" s="116">
        <f>IF(rapportages!D$5="V",rapportages!D14,"")</f>
      </c>
      <c r="E14" s="116">
        <f>IF(rapportages!E$5="V",rapportages!E14,"")</f>
      </c>
      <c r="F14" s="116">
        <f>IF(rapportages!F$5="V",rapportages!F14,"")</f>
      </c>
      <c r="G14" s="116">
        <f>IF(rapportages!G$5="V",rapportages!G14,"")</f>
      </c>
      <c r="H14" s="116">
        <f>IF(rapportages!H$5="V",rapportages!H14,"")</f>
      </c>
      <c r="I14" s="116">
        <f>IF(rapportages!I$5="V",rapportages!I14,"")</f>
      </c>
      <c r="J14" s="116">
        <f>IF(rapportages!J$5="V",rapportages!J14,"")</f>
      </c>
      <c r="K14" s="116">
        <f>IF(rapportages!K$5="V",rapportages!K14,"")</f>
      </c>
      <c r="L14" s="116">
        <f>IF(rapportages!L$5="V",rapportages!L14,"")</f>
      </c>
      <c r="M14" s="116">
        <f>IF(rapportages!M$5="V",rapportages!M14,"")</f>
      </c>
      <c r="N14" s="116">
        <f>IF(rapportages!N$5="V",rapportages!N14,"")</f>
      </c>
      <c r="O14" s="116">
        <f>IF(rapportages!O$5="V",rapportages!O14,"")</f>
      </c>
      <c r="P14" s="117">
        <f>IF(rapportages!P$5="V",rapportages!P14,"")</f>
      </c>
      <c r="Q14" s="117">
        <f>IF(rapportages!Q$5="V",rapportages!Q14,"")</f>
      </c>
      <c r="R14" s="93"/>
      <c r="S14" s="93"/>
      <c r="T14" s="93"/>
      <c r="U14" s="94"/>
      <c r="V14" s="95">
        <f t="shared" si="5"/>
      </c>
      <c r="W14" s="118">
        <f t="shared" si="0"/>
      </c>
      <c r="X14" s="119">
        <f t="shared" si="1"/>
      </c>
      <c r="Y14" s="119">
        <f t="shared" si="2"/>
      </c>
      <c r="Z14" s="119">
        <f t="shared" si="3"/>
      </c>
      <c r="AA14" s="120">
        <f t="shared" si="4"/>
      </c>
    </row>
    <row r="15" spans="1:27" ht="22.5" customHeight="1">
      <c r="A15" s="68">
        <v>9</v>
      </c>
      <c r="B15" s="69">
        <f>IF('toets 1'!B15&lt;&gt;"",'toets 1'!B15,"")</f>
      </c>
      <c r="C15" s="115">
        <f>IF(rapportages!C$5="V",rapportages!C15,"")</f>
      </c>
      <c r="D15" s="116">
        <f>IF(rapportages!D$5="V",rapportages!D15,"")</f>
      </c>
      <c r="E15" s="116">
        <f>IF(rapportages!E$5="V",rapportages!E15,"")</f>
      </c>
      <c r="F15" s="116">
        <f>IF(rapportages!F$5="V",rapportages!F15,"")</f>
      </c>
      <c r="G15" s="116">
        <f>IF(rapportages!G$5="V",rapportages!G15,"")</f>
      </c>
      <c r="H15" s="116">
        <f>IF(rapportages!H$5="V",rapportages!H15,"")</f>
      </c>
      <c r="I15" s="116">
        <f>IF(rapportages!I$5="V",rapportages!I15,"")</f>
      </c>
      <c r="J15" s="116">
        <f>IF(rapportages!J$5="V",rapportages!J15,"")</f>
      </c>
      <c r="K15" s="116">
        <f>IF(rapportages!K$5="V",rapportages!K15,"")</f>
      </c>
      <c r="L15" s="116">
        <f>IF(rapportages!L$5="V",rapportages!L15,"")</f>
      </c>
      <c r="M15" s="116">
        <f>IF(rapportages!M$5="V",rapportages!M15,"")</f>
      </c>
      <c r="N15" s="116">
        <f>IF(rapportages!N$5="V",rapportages!N15,"")</f>
      </c>
      <c r="O15" s="116">
        <f>IF(rapportages!O$5="V",rapportages!O15,"")</f>
      </c>
      <c r="P15" s="117">
        <f>IF(rapportages!P$5="V",rapportages!P15,"")</f>
      </c>
      <c r="Q15" s="117">
        <f>IF(rapportages!Q$5="V",rapportages!Q15,"")</f>
      </c>
      <c r="R15" s="93"/>
      <c r="S15" s="93"/>
      <c r="T15" s="93"/>
      <c r="U15" s="94"/>
      <c r="V15" s="95">
        <f t="shared" si="5"/>
      </c>
      <c r="W15" s="118">
        <f t="shared" si="0"/>
      </c>
      <c r="X15" s="119">
        <f t="shared" si="1"/>
      </c>
      <c r="Y15" s="119">
        <f t="shared" si="2"/>
      </c>
      <c r="Z15" s="119">
        <f t="shared" si="3"/>
      </c>
      <c r="AA15" s="120">
        <f t="shared" si="4"/>
      </c>
    </row>
    <row r="16" spans="1:27" ht="22.5" customHeight="1">
      <c r="A16" s="68">
        <v>10</v>
      </c>
      <c r="B16" s="69">
        <f>IF('toets 1'!B16&lt;&gt;"",'toets 1'!B16,"")</f>
      </c>
      <c r="C16" s="115">
        <f>IF(rapportages!C$5="V",rapportages!C16,"")</f>
      </c>
      <c r="D16" s="116">
        <f>IF(rapportages!D$5="V",rapportages!D16,"")</f>
      </c>
      <c r="E16" s="116">
        <f>IF(rapportages!E$5="V",rapportages!E16,"")</f>
      </c>
      <c r="F16" s="116">
        <f>IF(rapportages!F$5="V",rapportages!F16,"")</f>
      </c>
      <c r="G16" s="116">
        <f>IF(rapportages!G$5="V",rapportages!G16,"")</f>
      </c>
      <c r="H16" s="116">
        <f>IF(rapportages!H$5="V",rapportages!H16,"")</f>
      </c>
      <c r="I16" s="116">
        <f>IF(rapportages!I$5="V",rapportages!I16,"")</f>
      </c>
      <c r="J16" s="116">
        <f>IF(rapportages!J$5="V",rapportages!J16,"")</f>
      </c>
      <c r="K16" s="116">
        <f>IF(rapportages!K$5="V",rapportages!K16,"")</f>
      </c>
      <c r="L16" s="116">
        <f>IF(rapportages!L$5="V",rapportages!L16,"")</f>
      </c>
      <c r="M16" s="116">
        <f>IF(rapportages!M$5="V",rapportages!M16,"")</f>
      </c>
      <c r="N16" s="116">
        <f>IF(rapportages!N$5="V",rapportages!N16,"")</f>
      </c>
      <c r="O16" s="116">
        <f>IF(rapportages!O$5="V",rapportages!O16,"")</f>
      </c>
      <c r="P16" s="117">
        <f>IF(rapportages!P$5="V",rapportages!P16,"")</f>
      </c>
      <c r="Q16" s="117">
        <f>IF(rapportages!Q$5="V",rapportages!Q16,"")</f>
      </c>
      <c r="R16" s="93"/>
      <c r="S16" s="93"/>
      <c r="T16" s="93"/>
      <c r="U16" s="94"/>
      <c r="V16" s="95">
        <f t="shared" si="5"/>
      </c>
      <c r="W16" s="118">
        <f t="shared" si="0"/>
      </c>
      <c r="X16" s="119">
        <f t="shared" si="1"/>
      </c>
      <c r="Y16" s="119">
        <f t="shared" si="2"/>
      </c>
      <c r="Z16" s="119">
        <f t="shared" si="3"/>
      </c>
      <c r="AA16" s="120">
        <f t="shared" si="4"/>
      </c>
    </row>
    <row r="17" spans="1:27" ht="22.5" customHeight="1">
      <c r="A17" s="68">
        <v>11</v>
      </c>
      <c r="B17" s="69">
        <f>IF('toets 1'!B17&lt;&gt;"",'toets 1'!B17,"")</f>
      </c>
      <c r="C17" s="115">
        <f>IF(rapportages!C$5="V",rapportages!C17,"")</f>
      </c>
      <c r="D17" s="116">
        <f>IF(rapportages!D$5="V",rapportages!D17,"")</f>
      </c>
      <c r="E17" s="116">
        <f>IF(rapportages!E$5="V",rapportages!E17,"")</f>
      </c>
      <c r="F17" s="116">
        <f>IF(rapportages!F$5="V",rapportages!F17,"")</f>
      </c>
      <c r="G17" s="116">
        <f>IF(rapportages!G$5="V",rapportages!G17,"")</f>
      </c>
      <c r="H17" s="116">
        <f>IF(rapportages!H$5="V",rapportages!H17,"")</f>
      </c>
      <c r="I17" s="116">
        <f>IF(rapportages!I$5="V",rapportages!I17,"")</f>
      </c>
      <c r="J17" s="116">
        <f>IF(rapportages!J$5="V",rapportages!J17,"")</f>
      </c>
      <c r="K17" s="116">
        <f>IF(rapportages!K$5="V",rapportages!K17,"")</f>
      </c>
      <c r="L17" s="116">
        <f>IF(rapportages!L$5="V",rapportages!L17,"")</f>
      </c>
      <c r="M17" s="116">
        <f>IF(rapportages!M$5="V",rapportages!M17,"")</f>
      </c>
      <c r="N17" s="116">
        <f>IF(rapportages!N$5="V",rapportages!N17,"")</f>
      </c>
      <c r="O17" s="116">
        <f>IF(rapportages!O$5="V",rapportages!O17,"")</f>
      </c>
      <c r="P17" s="117">
        <f>IF(rapportages!P$5="V",rapportages!P17,"")</f>
      </c>
      <c r="Q17" s="117">
        <f>IF(rapportages!Q$5="V",rapportages!Q17,"")</f>
      </c>
      <c r="R17" s="93"/>
      <c r="S17" s="93"/>
      <c r="T17" s="93"/>
      <c r="U17" s="94"/>
      <c r="V17" s="95">
        <f t="shared" si="5"/>
      </c>
      <c r="W17" s="118">
        <f t="shared" si="0"/>
      </c>
      <c r="X17" s="119">
        <f t="shared" si="1"/>
      </c>
      <c r="Y17" s="119">
        <f t="shared" si="2"/>
      </c>
      <c r="Z17" s="119">
        <f t="shared" si="3"/>
      </c>
      <c r="AA17" s="120">
        <f t="shared" si="4"/>
      </c>
    </row>
    <row r="18" spans="1:27" ht="22.5" customHeight="1">
      <c r="A18" s="68">
        <v>12</v>
      </c>
      <c r="B18" s="69">
        <f>IF('toets 1'!B18&lt;&gt;"",'toets 1'!B18,"")</f>
      </c>
      <c r="C18" s="115">
        <f>IF(rapportages!C$5="V",rapportages!C18,"")</f>
      </c>
      <c r="D18" s="116">
        <f>IF(rapportages!D$5="V",rapportages!D18,"")</f>
      </c>
      <c r="E18" s="116">
        <f>IF(rapportages!E$5="V",rapportages!E18,"")</f>
      </c>
      <c r="F18" s="116">
        <f>IF(rapportages!F$5="V",rapportages!F18,"")</f>
      </c>
      <c r="G18" s="116">
        <f>IF(rapportages!G$5="V",rapportages!G18,"")</f>
      </c>
      <c r="H18" s="116">
        <f>IF(rapportages!H$5="V",rapportages!H18,"")</f>
      </c>
      <c r="I18" s="116">
        <f>IF(rapportages!I$5="V",rapportages!I18,"")</f>
      </c>
      <c r="J18" s="116">
        <f>IF(rapportages!J$5="V",rapportages!J18,"")</f>
      </c>
      <c r="K18" s="116">
        <f>IF(rapportages!K$5="V",rapportages!K18,"")</f>
      </c>
      <c r="L18" s="116">
        <f>IF(rapportages!L$5="V",rapportages!L18,"")</f>
      </c>
      <c r="M18" s="116">
        <f>IF(rapportages!M$5="V",rapportages!M18,"")</f>
      </c>
      <c r="N18" s="116">
        <f>IF(rapportages!N$5="V",rapportages!N18,"")</f>
      </c>
      <c r="O18" s="116">
        <f>IF(rapportages!O$5="V",rapportages!O18,"")</f>
      </c>
      <c r="P18" s="117">
        <f>IF(rapportages!P$5="V",rapportages!P18,"")</f>
      </c>
      <c r="Q18" s="117">
        <f>IF(rapportages!Q$5="V",rapportages!Q18,"")</f>
      </c>
      <c r="R18" s="93"/>
      <c r="S18" s="93"/>
      <c r="T18" s="93"/>
      <c r="U18" s="94"/>
      <c r="V18" s="95">
        <f t="shared" si="5"/>
      </c>
      <c r="W18" s="118">
        <f t="shared" si="0"/>
      </c>
      <c r="X18" s="119">
        <f t="shared" si="1"/>
      </c>
      <c r="Y18" s="119">
        <f t="shared" si="2"/>
      </c>
      <c r="Z18" s="119">
        <f t="shared" si="3"/>
      </c>
      <c r="AA18" s="120">
        <f t="shared" si="4"/>
      </c>
    </row>
    <row r="19" spans="1:27" ht="22.5" customHeight="1">
      <c r="A19" s="68">
        <v>13</v>
      </c>
      <c r="B19" s="69">
        <f>IF('toets 1'!B19&lt;&gt;"",'toets 1'!B19,"")</f>
      </c>
      <c r="C19" s="115">
        <f>IF(rapportages!C$5="V",rapportages!C19,"")</f>
      </c>
      <c r="D19" s="116">
        <f>IF(rapportages!D$5="V",rapportages!D19,"")</f>
      </c>
      <c r="E19" s="116">
        <f>IF(rapportages!E$5="V",rapportages!E19,"")</f>
      </c>
      <c r="F19" s="116">
        <f>IF(rapportages!F$5="V",rapportages!F19,"")</f>
      </c>
      <c r="G19" s="116">
        <f>IF(rapportages!G$5="V",rapportages!G19,"")</f>
      </c>
      <c r="H19" s="116">
        <f>IF(rapportages!H$5="V",rapportages!H19,"")</f>
      </c>
      <c r="I19" s="116">
        <f>IF(rapportages!I$5="V",rapportages!I19,"")</f>
      </c>
      <c r="J19" s="116">
        <f>IF(rapportages!J$5="V",rapportages!J19,"")</f>
      </c>
      <c r="K19" s="116">
        <f>IF(rapportages!K$5="V",rapportages!K19,"")</f>
      </c>
      <c r="L19" s="116">
        <f>IF(rapportages!L$5="V",rapportages!L19,"")</f>
      </c>
      <c r="M19" s="116">
        <f>IF(rapportages!M$5="V",rapportages!M19,"")</f>
      </c>
      <c r="N19" s="116">
        <f>IF(rapportages!N$5="V",rapportages!N19,"")</f>
      </c>
      <c r="O19" s="116">
        <f>IF(rapportages!O$5="V",rapportages!O19,"")</f>
      </c>
      <c r="P19" s="117">
        <f>IF(rapportages!P$5="V",rapportages!P19,"")</f>
      </c>
      <c r="Q19" s="117">
        <f>IF(rapportages!Q$5="V",rapportages!Q19,"")</f>
      </c>
      <c r="R19" s="93"/>
      <c r="S19" s="93"/>
      <c r="T19" s="93"/>
      <c r="U19" s="94"/>
      <c r="V19" s="95">
        <f t="shared" si="5"/>
      </c>
      <c r="W19" s="118">
        <f t="shared" si="0"/>
      </c>
      <c r="X19" s="119">
        <f t="shared" si="1"/>
      </c>
      <c r="Y19" s="119">
        <f t="shared" si="2"/>
      </c>
      <c r="Z19" s="119">
        <f t="shared" si="3"/>
      </c>
      <c r="AA19" s="120">
        <f t="shared" si="4"/>
      </c>
    </row>
    <row r="20" spans="1:27" ht="22.5" customHeight="1">
      <c r="A20" s="68">
        <v>14</v>
      </c>
      <c r="B20" s="69">
        <f>IF('toets 1'!B20&lt;&gt;"",'toets 1'!B20,"")</f>
      </c>
      <c r="C20" s="115">
        <f>IF(rapportages!C$5="V",rapportages!C20,"")</f>
      </c>
      <c r="D20" s="116">
        <f>IF(rapportages!D$5="V",rapportages!D20,"")</f>
      </c>
      <c r="E20" s="116">
        <f>IF(rapportages!E$5="V",rapportages!E20,"")</f>
      </c>
      <c r="F20" s="116">
        <f>IF(rapportages!F$5="V",rapportages!F20,"")</f>
      </c>
      <c r="G20" s="116">
        <f>IF(rapportages!G$5="V",rapportages!G20,"")</f>
      </c>
      <c r="H20" s="116">
        <f>IF(rapportages!H$5="V",rapportages!H20,"")</f>
      </c>
      <c r="I20" s="116">
        <f>IF(rapportages!I$5="V",rapportages!I20,"")</f>
      </c>
      <c r="J20" s="116">
        <f>IF(rapportages!J$5="V",rapportages!J20,"")</f>
      </c>
      <c r="K20" s="116">
        <f>IF(rapportages!K$5="V",rapportages!K20,"")</f>
      </c>
      <c r="L20" s="116">
        <f>IF(rapportages!L$5="V",rapportages!L20,"")</f>
      </c>
      <c r="M20" s="116">
        <f>IF(rapportages!M$5="V",rapportages!M20,"")</f>
      </c>
      <c r="N20" s="116">
        <f>IF(rapportages!N$5="V",rapportages!N20,"")</f>
      </c>
      <c r="O20" s="116">
        <f>IF(rapportages!O$5="V",rapportages!O20,"")</f>
      </c>
      <c r="P20" s="117">
        <f>IF(rapportages!P$5="V",rapportages!P20,"")</f>
      </c>
      <c r="Q20" s="117">
        <f>IF(rapportages!Q$5="V",rapportages!Q20,"")</f>
      </c>
      <c r="R20" s="93"/>
      <c r="S20" s="93"/>
      <c r="T20" s="93"/>
      <c r="U20" s="94"/>
      <c r="V20" s="95">
        <f t="shared" si="5"/>
      </c>
      <c r="W20" s="118">
        <f t="shared" si="0"/>
      </c>
      <c r="X20" s="119">
        <f t="shared" si="1"/>
      </c>
      <c r="Y20" s="119">
        <f t="shared" si="2"/>
      </c>
      <c r="Z20" s="119">
        <f t="shared" si="3"/>
      </c>
      <c r="AA20" s="120">
        <f t="shared" si="4"/>
      </c>
    </row>
    <row r="21" spans="1:27" ht="22.5" customHeight="1">
      <c r="A21" s="68">
        <v>15</v>
      </c>
      <c r="B21" s="69">
        <f>IF('toets 1'!B21&lt;&gt;"",'toets 1'!B21,"")</f>
      </c>
      <c r="C21" s="115">
        <f>IF(rapportages!C$5="V",rapportages!C21,"")</f>
      </c>
      <c r="D21" s="116">
        <f>IF(rapportages!D$5="V",rapportages!D21,"")</f>
      </c>
      <c r="E21" s="116">
        <f>IF(rapportages!E$5="V",rapportages!E21,"")</f>
      </c>
      <c r="F21" s="116">
        <f>IF(rapportages!F$5="V",rapportages!F21,"")</f>
      </c>
      <c r="G21" s="116">
        <f>IF(rapportages!G$5="V",rapportages!G21,"")</f>
      </c>
      <c r="H21" s="116">
        <f>IF(rapportages!H$5="V",rapportages!H21,"")</f>
      </c>
      <c r="I21" s="116">
        <f>IF(rapportages!I$5="V",rapportages!I21,"")</f>
      </c>
      <c r="J21" s="116">
        <f>IF(rapportages!J$5="V",rapportages!J21,"")</f>
      </c>
      <c r="K21" s="116">
        <f>IF(rapportages!K$5="V",rapportages!K21,"")</f>
      </c>
      <c r="L21" s="116">
        <f>IF(rapportages!L$5="V",rapportages!L21,"")</f>
      </c>
      <c r="M21" s="116">
        <f>IF(rapportages!M$5="V",rapportages!M21,"")</f>
      </c>
      <c r="N21" s="116">
        <f>IF(rapportages!N$5="V",rapportages!N21,"")</f>
      </c>
      <c r="O21" s="116">
        <f>IF(rapportages!O$5="V",rapportages!O21,"")</f>
      </c>
      <c r="P21" s="117">
        <f>IF(rapportages!P$5="V",rapportages!P21,"")</f>
      </c>
      <c r="Q21" s="117">
        <f>IF(rapportages!Q$5="V",rapportages!Q21,"")</f>
      </c>
      <c r="R21" s="93"/>
      <c r="S21" s="93"/>
      <c r="T21" s="93"/>
      <c r="U21" s="94"/>
      <c r="V21" s="95">
        <f t="shared" si="5"/>
      </c>
      <c r="W21" s="118">
        <f t="shared" si="0"/>
      </c>
      <c r="X21" s="119">
        <f t="shared" si="1"/>
      </c>
      <c r="Y21" s="119">
        <f t="shared" si="2"/>
      </c>
      <c r="Z21" s="119">
        <f t="shared" si="3"/>
      </c>
      <c r="AA21" s="120">
        <f t="shared" si="4"/>
      </c>
    </row>
    <row r="22" spans="1:27" ht="22.5" customHeight="1">
      <c r="A22" s="68">
        <v>16</v>
      </c>
      <c r="B22" s="69">
        <f>IF('toets 1'!B22&lt;&gt;"",'toets 1'!B22,"")</f>
      </c>
      <c r="C22" s="115">
        <f>IF(rapportages!C$5="V",rapportages!C22,"")</f>
      </c>
      <c r="D22" s="116">
        <f>IF(rapportages!D$5="V",rapportages!D22,"")</f>
      </c>
      <c r="E22" s="116">
        <f>IF(rapportages!E$5="V",rapportages!E22,"")</f>
      </c>
      <c r="F22" s="116">
        <f>IF(rapportages!F$5="V",rapportages!F22,"")</f>
      </c>
      <c r="G22" s="116">
        <f>IF(rapportages!G$5="V",rapportages!G22,"")</f>
      </c>
      <c r="H22" s="116">
        <f>IF(rapportages!H$5="V",rapportages!H22,"")</f>
      </c>
      <c r="I22" s="116">
        <f>IF(rapportages!I$5="V",rapportages!I22,"")</f>
      </c>
      <c r="J22" s="116">
        <f>IF(rapportages!J$5="V",rapportages!J22,"")</f>
      </c>
      <c r="K22" s="116">
        <f>IF(rapportages!K$5="V",rapportages!K22,"")</f>
      </c>
      <c r="L22" s="116">
        <f>IF(rapportages!L$5="V",rapportages!L22,"")</f>
      </c>
      <c r="M22" s="116">
        <f>IF(rapportages!M$5="V",rapportages!M22,"")</f>
      </c>
      <c r="N22" s="116">
        <f>IF(rapportages!N$5="V",rapportages!N22,"")</f>
      </c>
      <c r="O22" s="116">
        <f>IF(rapportages!O$5="V",rapportages!O22,"")</f>
      </c>
      <c r="P22" s="117">
        <f>IF(rapportages!P$5="V",rapportages!P22,"")</f>
      </c>
      <c r="Q22" s="117">
        <f>IF(rapportages!Q$5="V",rapportages!Q22,"")</f>
      </c>
      <c r="R22" s="93"/>
      <c r="S22" s="93"/>
      <c r="T22" s="93"/>
      <c r="U22" s="94"/>
      <c r="V22" s="95">
        <f t="shared" si="5"/>
      </c>
      <c r="W22" s="118">
        <f t="shared" si="0"/>
      </c>
      <c r="X22" s="119">
        <f t="shared" si="1"/>
      </c>
      <c r="Y22" s="119">
        <f t="shared" si="2"/>
      </c>
      <c r="Z22" s="119">
        <f t="shared" si="3"/>
      </c>
      <c r="AA22" s="120">
        <f t="shared" si="4"/>
      </c>
    </row>
    <row r="23" spans="1:27" ht="22.5" customHeight="1">
      <c r="A23" s="68">
        <v>17</v>
      </c>
      <c r="B23" s="69">
        <f>IF('toets 1'!B23&lt;&gt;"",'toets 1'!B23,"")</f>
      </c>
      <c r="C23" s="115">
        <f>IF(rapportages!C$5="V",rapportages!C23,"")</f>
      </c>
      <c r="D23" s="116">
        <f>IF(rapportages!D$5="V",rapportages!D23,"")</f>
      </c>
      <c r="E23" s="116">
        <f>IF(rapportages!E$5="V",rapportages!E23,"")</f>
      </c>
      <c r="F23" s="116">
        <f>IF(rapportages!F$5="V",rapportages!F23,"")</f>
      </c>
      <c r="G23" s="116">
        <f>IF(rapportages!G$5="V",rapportages!G23,"")</f>
      </c>
      <c r="H23" s="116">
        <f>IF(rapportages!H$5="V",rapportages!H23,"")</f>
      </c>
      <c r="I23" s="116">
        <f>IF(rapportages!I$5="V",rapportages!I23,"")</f>
      </c>
      <c r="J23" s="116">
        <f>IF(rapportages!J$5="V",rapportages!J23,"")</f>
      </c>
      <c r="K23" s="116">
        <f>IF(rapportages!K$5="V",rapportages!K23,"")</f>
      </c>
      <c r="L23" s="116">
        <f>IF(rapportages!L$5="V",rapportages!L23,"")</f>
      </c>
      <c r="M23" s="116">
        <f>IF(rapportages!M$5="V",rapportages!M23,"")</f>
      </c>
      <c r="N23" s="116">
        <f>IF(rapportages!N$5="V",rapportages!N23,"")</f>
      </c>
      <c r="O23" s="116">
        <f>IF(rapportages!O$5="V",rapportages!O23,"")</f>
      </c>
      <c r="P23" s="117">
        <f>IF(rapportages!P$5="V",rapportages!P23,"")</f>
      </c>
      <c r="Q23" s="117">
        <f>IF(rapportages!Q$5="V",rapportages!Q23,"")</f>
      </c>
      <c r="R23" s="93"/>
      <c r="S23" s="93"/>
      <c r="T23" s="93"/>
      <c r="U23" s="94"/>
      <c r="V23" s="95">
        <f t="shared" si="5"/>
      </c>
      <c r="W23" s="118">
        <f t="shared" si="0"/>
      </c>
      <c r="X23" s="119">
        <f t="shared" si="1"/>
      </c>
      <c r="Y23" s="119">
        <f t="shared" si="2"/>
      </c>
      <c r="Z23" s="119">
        <f t="shared" si="3"/>
      </c>
      <c r="AA23" s="120">
        <f t="shared" si="4"/>
      </c>
    </row>
    <row r="24" spans="1:27" ht="22.5" customHeight="1">
      <c r="A24" s="68">
        <v>18</v>
      </c>
      <c r="B24" s="69">
        <f>IF('toets 1'!B24&lt;&gt;"",'toets 1'!B24,"")</f>
      </c>
      <c r="C24" s="115">
        <f>IF(rapportages!C$5="V",rapportages!C24,"")</f>
      </c>
      <c r="D24" s="116">
        <f>IF(rapportages!D$5="V",rapportages!D24,"")</f>
      </c>
      <c r="E24" s="116">
        <f>IF(rapportages!E$5="V",rapportages!E24,"")</f>
      </c>
      <c r="F24" s="116">
        <f>IF(rapportages!F$5="V",rapportages!F24,"")</f>
      </c>
      <c r="G24" s="116">
        <f>IF(rapportages!G$5="V",rapportages!G24,"")</f>
      </c>
      <c r="H24" s="116">
        <f>IF(rapportages!H$5="V",rapportages!H24,"")</f>
      </c>
      <c r="I24" s="116">
        <f>IF(rapportages!I$5="V",rapportages!I24,"")</f>
      </c>
      <c r="J24" s="116">
        <f>IF(rapportages!J$5="V",rapportages!J24,"")</f>
      </c>
      <c r="K24" s="116">
        <f>IF(rapportages!K$5="V",rapportages!K24,"")</f>
      </c>
      <c r="L24" s="116">
        <f>IF(rapportages!L$5="V",rapportages!L24,"")</f>
      </c>
      <c r="M24" s="116">
        <f>IF(rapportages!M$5="V",rapportages!M24,"")</f>
      </c>
      <c r="N24" s="116">
        <f>IF(rapportages!N$5="V",rapportages!N24,"")</f>
      </c>
      <c r="O24" s="116">
        <f>IF(rapportages!O$5="V",rapportages!O24,"")</f>
      </c>
      <c r="P24" s="117">
        <f>IF(rapportages!P$5="V",rapportages!P24,"")</f>
      </c>
      <c r="Q24" s="117">
        <f>IF(rapportages!Q$5="V",rapportages!Q24,"")</f>
      </c>
      <c r="R24" s="93"/>
      <c r="S24" s="93"/>
      <c r="T24" s="93"/>
      <c r="U24" s="94"/>
      <c r="V24" s="95">
        <f t="shared" si="5"/>
      </c>
      <c r="W24" s="118">
        <f t="shared" si="0"/>
      </c>
      <c r="X24" s="119">
        <f t="shared" si="1"/>
      </c>
      <c r="Y24" s="119">
        <f t="shared" si="2"/>
      </c>
      <c r="Z24" s="119">
        <f t="shared" si="3"/>
      </c>
      <c r="AA24" s="120">
        <f t="shared" si="4"/>
      </c>
    </row>
    <row r="25" spans="1:27" ht="22.5" customHeight="1">
      <c r="A25" s="68">
        <v>19</v>
      </c>
      <c r="B25" s="69">
        <f>IF('toets 1'!B25&lt;&gt;"",'toets 1'!B25,"")</f>
      </c>
      <c r="C25" s="115">
        <f>IF(rapportages!C$5="V",rapportages!C25,"")</f>
      </c>
      <c r="D25" s="116">
        <f>IF(rapportages!D$5="V",rapportages!D25,"")</f>
      </c>
      <c r="E25" s="116">
        <f>IF(rapportages!E$5="V",rapportages!E25,"")</f>
      </c>
      <c r="F25" s="116">
        <f>IF(rapportages!F$5="V",rapportages!F25,"")</f>
      </c>
      <c r="G25" s="116">
        <f>IF(rapportages!G$5="V",rapportages!G25,"")</f>
      </c>
      <c r="H25" s="116">
        <f>IF(rapportages!H$5="V",rapportages!H25,"")</f>
      </c>
      <c r="I25" s="116">
        <f>IF(rapportages!I$5="V",rapportages!I25,"")</f>
      </c>
      <c r="J25" s="116">
        <f>IF(rapportages!J$5="V",rapportages!J25,"")</f>
      </c>
      <c r="K25" s="116">
        <f>IF(rapportages!K$5="V",rapportages!K25,"")</f>
      </c>
      <c r="L25" s="116">
        <f>IF(rapportages!L$5="V",rapportages!L25,"")</f>
      </c>
      <c r="M25" s="116">
        <f>IF(rapportages!M$5="V",rapportages!M25,"")</f>
      </c>
      <c r="N25" s="116">
        <f>IF(rapportages!N$5="V",rapportages!N25,"")</f>
      </c>
      <c r="O25" s="116">
        <f>IF(rapportages!O$5="V",rapportages!O25,"")</f>
      </c>
      <c r="P25" s="117">
        <f>IF(rapportages!P$5="V",rapportages!P25,"")</f>
      </c>
      <c r="Q25" s="117">
        <f>IF(rapportages!Q$5="V",rapportages!Q25,"")</f>
      </c>
      <c r="R25" s="93"/>
      <c r="S25" s="93"/>
      <c r="T25" s="93"/>
      <c r="U25" s="94"/>
      <c r="V25" s="95">
        <f t="shared" si="5"/>
      </c>
      <c r="W25" s="118">
        <f t="shared" si="0"/>
      </c>
      <c r="X25" s="119">
        <f t="shared" si="1"/>
      </c>
      <c r="Y25" s="119">
        <f t="shared" si="2"/>
      </c>
      <c r="Z25" s="119">
        <f t="shared" si="3"/>
      </c>
      <c r="AA25" s="120">
        <f t="shared" si="4"/>
      </c>
    </row>
    <row r="26" spans="1:27" ht="22.5" customHeight="1">
      <c r="A26" s="68">
        <v>20</v>
      </c>
      <c r="B26" s="69">
        <f>IF('toets 1'!B26&lt;&gt;"",'toets 1'!B26,"")</f>
      </c>
      <c r="C26" s="115">
        <f>IF(rapportages!C$5="V",rapportages!C26,"")</f>
      </c>
      <c r="D26" s="116">
        <f>IF(rapportages!D$5="V",rapportages!D26,"")</f>
      </c>
      <c r="E26" s="116">
        <f>IF(rapportages!E$5="V",rapportages!E26,"")</f>
      </c>
      <c r="F26" s="116">
        <f>IF(rapportages!F$5="V",rapportages!F26,"")</f>
      </c>
      <c r="G26" s="116">
        <f>IF(rapportages!G$5="V",rapportages!G26,"")</f>
      </c>
      <c r="H26" s="116">
        <f>IF(rapportages!H$5="V",rapportages!H26,"")</f>
      </c>
      <c r="I26" s="116">
        <f>IF(rapportages!I$5="V",rapportages!I26,"")</f>
      </c>
      <c r="J26" s="116">
        <f>IF(rapportages!J$5="V",rapportages!J26,"")</f>
      </c>
      <c r="K26" s="116">
        <f>IF(rapportages!K$5="V",rapportages!K26,"")</f>
      </c>
      <c r="L26" s="116">
        <f>IF(rapportages!L$5="V",rapportages!L26,"")</f>
      </c>
      <c r="M26" s="116">
        <f>IF(rapportages!M$5="V",rapportages!M26,"")</f>
      </c>
      <c r="N26" s="116">
        <f>IF(rapportages!N$5="V",rapportages!N26,"")</f>
      </c>
      <c r="O26" s="116">
        <f>IF(rapportages!O$5="V",rapportages!O26,"")</f>
      </c>
      <c r="P26" s="117">
        <f>IF(rapportages!P$5="V",rapportages!P26,"")</f>
      </c>
      <c r="Q26" s="117">
        <f>IF(rapportages!Q$5="V",rapportages!Q26,"")</f>
      </c>
      <c r="R26" s="93"/>
      <c r="S26" s="93"/>
      <c r="T26" s="93"/>
      <c r="U26" s="94"/>
      <c r="V26" s="95">
        <f t="shared" si="5"/>
      </c>
      <c r="W26" s="118">
        <f t="shared" si="0"/>
      </c>
      <c r="X26" s="119">
        <f t="shared" si="1"/>
      </c>
      <c r="Y26" s="119">
        <f t="shared" si="2"/>
      </c>
      <c r="Z26" s="119">
        <f t="shared" si="3"/>
      </c>
      <c r="AA26" s="120">
        <f t="shared" si="4"/>
      </c>
    </row>
    <row r="27" spans="1:27" ht="22.5" customHeight="1">
      <c r="A27" s="68">
        <v>21</v>
      </c>
      <c r="B27" s="69">
        <f>IF('toets 1'!B27&lt;&gt;"",'toets 1'!B27,"")</f>
      </c>
      <c r="C27" s="115">
        <f>IF(rapportages!C$5="V",rapportages!C27,"")</f>
      </c>
      <c r="D27" s="116">
        <f>IF(rapportages!D$5="V",rapportages!D27,"")</f>
      </c>
      <c r="E27" s="116">
        <f>IF(rapportages!E$5="V",rapportages!E27,"")</f>
      </c>
      <c r="F27" s="116">
        <f>IF(rapportages!F$5="V",rapportages!F27,"")</f>
      </c>
      <c r="G27" s="116">
        <f>IF(rapportages!G$5="V",rapportages!G27,"")</f>
      </c>
      <c r="H27" s="116">
        <f>IF(rapportages!H$5="V",rapportages!H27,"")</f>
      </c>
      <c r="I27" s="116">
        <f>IF(rapportages!I$5="V",rapportages!I27,"")</f>
      </c>
      <c r="J27" s="116">
        <f>IF(rapportages!J$5="V",rapportages!J27,"")</f>
      </c>
      <c r="K27" s="116">
        <f>IF(rapportages!K$5="V",rapportages!K27,"")</f>
      </c>
      <c r="L27" s="116">
        <f>IF(rapportages!L$5="V",rapportages!L27,"")</f>
      </c>
      <c r="M27" s="116">
        <f>IF(rapportages!M$5="V",rapportages!M27,"")</f>
      </c>
      <c r="N27" s="116">
        <f>IF(rapportages!N$5="V",rapportages!N27,"")</f>
      </c>
      <c r="O27" s="116">
        <f>IF(rapportages!O$5="V",rapportages!O27,"")</f>
      </c>
      <c r="P27" s="117">
        <f>IF(rapportages!P$5="V",rapportages!P27,"")</f>
      </c>
      <c r="Q27" s="117">
        <f>IF(rapportages!Q$5="V",rapportages!Q27,"")</f>
      </c>
      <c r="R27" s="93"/>
      <c r="S27" s="93"/>
      <c r="T27" s="93"/>
      <c r="U27" s="94"/>
      <c r="V27" s="95">
        <f t="shared" si="5"/>
      </c>
      <c r="W27" s="118">
        <f t="shared" si="0"/>
      </c>
      <c r="X27" s="119">
        <f t="shared" si="1"/>
      </c>
      <c r="Y27" s="119">
        <f t="shared" si="2"/>
      </c>
      <c r="Z27" s="119">
        <f t="shared" si="3"/>
      </c>
      <c r="AA27" s="120">
        <f t="shared" si="4"/>
      </c>
    </row>
    <row r="28" spans="1:27" ht="22.5" customHeight="1">
      <c r="A28" s="68">
        <v>22</v>
      </c>
      <c r="B28" s="69">
        <f>IF('toets 1'!B28&lt;&gt;"",'toets 1'!B28,"")</f>
      </c>
      <c r="C28" s="115">
        <f>IF(rapportages!C$5="V",rapportages!C28,"")</f>
      </c>
      <c r="D28" s="116">
        <f>IF(rapportages!D$5="V",rapportages!D28,"")</f>
      </c>
      <c r="E28" s="116">
        <f>IF(rapportages!E$5="V",rapportages!E28,"")</f>
      </c>
      <c r="F28" s="116">
        <f>IF(rapportages!F$5="V",rapportages!F28,"")</f>
      </c>
      <c r="G28" s="116">
        <f>IF(rapportages!G$5="V",rapportages!G28,"")</f>
      </c>
      <c r="H28" s="116">
        <f>IF(rapportages!H$5="V",rapportages!H28,"")</f>
      </c>
      <c r="I28" s="116">
        <f>IF(rapportages!I$5="V",rapportages!I28,"")</f>
      </c>
      <c r="J28" s="116">
        <f>IF(rapportages!J$5="V",rapportages!J28,"")</f>
      </c>
      <c r="K28" s="116">
        <f>IF(rapportages!K$5="V",rapportages!K28,"")</f>
      </c>
      <c r="L28" s="116">
        <f>IF(rapportages!L$5="V",rapportages!L28,"")</f>
      </c>
      <c r="M28" s="116">
        <f>IF(rapportages!M$5="V",rapportages!M28,"")</f>
      </c>
      <c r="N28" s="116">
        <f>IF(rapportages!N$5="V",rapportages!N28,"")</f>
      </c>
      <c r="O28" s="116">
        <f>IF(rapportages!O$5="V",rapportages!O28,"")</f>
      </c>
      <c r="P28" s="117">
        <f>IF(rapportages!P$5="V",rapportages!P28,"")</f>
      </c>
      <c r="Q28" s="117">
        <f>IF(rapportages!Q$5="V",rapportages!Q28,"")</f>
      </c>
      <c r="R28" s="93"/>
      <c r="S28" s="93"/>
      <c r="T28" s="93"/>
      <c r="U28" s="94"/>
      <c r="V28" s="95">
        <f t="shared" si="5"/>
      </c>
      <c r="W28" s="118">
        <f t="shared" si="0"/>
      </c>
      <c r="X28" s="119">
        <f t="shared" si="1"/>
      </c>
      <c r="Y28" s="119">
        <f t="shared" si="2"/>
      </c>
      <c r="Z28" s="119">
        <f t="shared" si="3"/>
      </c>
      <c r="AA28" s="120">
        <f t="shared" si="4"/>
      </c>
    </row>
    <row r="29" spans="1:27" ht="22.5" customHeight="1">
      <c r="A29" s="68">
        <v>23</v>
      </c>
      <c r="B29" s="69">
        <f>IF('toets 1'!B29&lt;&gt;"",'toets 1'!B29,"")</f>
      </c>
      <c r="C29" s="115">
        <f>IF(rapportages!C$5="V",rapportages!C29,"")</f>
      </c>
      <c r="D29" s="116">
        <f>IF(rapportages!D$5="V",rapportages!D29,"")</f>
      </c>
      <c r="E29" s="116">
        <f>IF(rapportages!E$5="V",rapportages!E29,"")</f>
      </c>
      <c r="F29" s="116">
        <f>IF(rapportages!F$5="V",rapportages!F29,"")</f>
      </c>
      <c r="G29" s="116">
        <f>IF(rapportages!G$5="V",rapportages!G29,"")</f>
      </c>
      <c r="H29" s="116">
        <f>IF(rapportages!H$5="V",rapportages!H29,"")</f>
      </c>
      <c r="I29" s="116">
        <f>IF(rapportages!I$5="V",rapportages!I29,"")</f>
      </c>
      <c r="J29" s="116">
        <f>IF(rapportages!J$5="V",rapportages!J29,"")</f>
      </c>
      <c r="K29" s="116">
        <f>IF(rapportages!K$5="V",rapportages!K29,"")</f>
      </c>
      <c r="L29" s="116">
        <f>IF(rapportages!L$5="V",rapportages!L29,"")</f>
      </c>
      <c r="M29" s="116">
        <f>IF(rapportages!M$5="V",rapportages!M29,"")</f>
      </c>
      <c r="N29" s="116">
        <f>IF(rapportages!N$5="V",rapportages!N29,"")</f>
      </c>
      <c r="O29" s="116">
        <f>IF(rapportages!O$5="V",rapportages!O29,"")</f>
      </c>
      <c r="P29" s="117">
        <f>IF(rapportages!P$5="V",rapportages!P29,"")</f>
      </c>
      <c r="Q29" s="117">
        <f>IF(rapportages!Q$5="V",rapportages!Q29,"")</f>
      </c>
      <c r="R29" s="93"/>
      <c r="S29" s="93"/>
      <c r="T29" s="93"/>
      <c r="U29" s="94"/>
      <c r="V29" s="95">
        <f t="shared" si="5"/>
      </c>
      <c r="W29" s="118">
        <f t="shared" si="0"/>
      </c>
      <c r="X29" s="119">
        <f t="shared" si="1"/>
      </c>
      <c r="Y29" s="119">
        <f t="shared" si="2"/>
      </c>
      <c r="Z29" s="119">
        <f t="shared" si="3"/>
      </c>
      <c r="AA29" s="120">
        <f t="shared" si="4"/>
      </c>
    </row>
    <row r="30" spans="1:27" ht="22.5" customHeight="1">
      <c r="A30" s="68">
        <v>24</v>
      </c>
      <c r="B30" s="69">
        <f>IF('toets 1'!B30&lt;&gt;"",'toets 1'!B30,"")</f>
      </c>
      <c r="C30" s="115">
        <f>IF(rapportages!C$5="V",rapportages!C30,"")</f>
      </c>
      <c r="D30" s="116">
        <f>IF(rapportages!D$5="V",rapportages!D30,"")</f>
      </c>
      <c r="E30" s="116">
        <f>IF(rapportages!E$5="V",rapportages!E30,"")</f>
      </c>
      <c r="F30" s="116">
        <f>IF(rapportages!F$5="V",rapportages!F30,"")</f>
      </c>
      <c r="G30" s="116">
        <f>IF(rapportages!G$5="V",rapportages!G30,"")</f>
      </c>
      <c r="H30" s="116">
        <f>IF(rapportages!H$5="V",rapportages!H30,"")</f>
      </c>
      <c r="I30" s="116">
        <f>IF(rapportages!I$5="V",rapportages!I30,"")</f>
      </c>
      <c r="J30" s="116">
        <f>IF(rapportages!J$5="V",rapportages!J30,"")</f>
      </c>
      <c r="K30" s="116">
        <f>IF(rapportages!K$5="V",rapportages!K30,"")</f>
      </c>
      <c r="L30" s="116">
        <f>IF(rapportages!L$5="V",rapportages!L30,"")</f>
      </c>
      <c r="M30" s="116">
        <f>IF(rapportages!M$5="V",rapportages!M30,"")</f>
      </c>
      <c r="N30" s="116">
        <f>IF(rapportages!N$5="V",rapportages!N30,"")</f>
      </c>
      <c r="O30" s="116">
        <f>IF(rapportages!O$5="V",rapportages!O30,"")</f>
      </c>
      <c r="P30" s="117">
        <f>IF(rapportages!P$5="V",rapportages!P30,"")</f>
      </c>
      <c r="Q30" s="117">
        <f>IF(rapportages!Q$5="V",rapportages!Q30,"")</f>
      </c>
      <c r="R30" s="93"/>
      <c r="S30" s="93"/>
      <c r="T30" s="93"/>
      <c r="U30" s="94"/>
      <c r="V30" s="95">
        <f t="shared" si="5"/>
      </c>
      <c r="W30" s="118">
        <f t="shared" si="0"/>
      </c>
      <c r="X30" s="119">
        <f t="shared" si="1"/>
      </c>
      <c r="Y30" s="119">
        <f t="shared" si="2"/>
      </c>
      <c r="Z30" s="119">
        <f t="shared" si="3"/>
      </c>
      <c r="AA30" s="120">
        <f t="shared" si="4"/>
      </c>
    </row>
    <row r="31" spans="1:27" ht="22.5" customHeight="1">
      <c r="A31" s="68">
        <v>25</v>
      </c>
      <c r="B31" s="69">
        <f>IF('toets 1'!B31&lt;&gt;"",'toets 1'!B31,"")</f>
      </c>
      <c r="C31" s="115">
        <f>IF(rapportages!C$5="V",rapportages!C31,"")</f>
      </c>
      <c r="D31" s="116">
        <f>IF(rapportages!D$5="V",rapportages!D31,"")</f>
      </c>
      <c r="E31" s="116">
        <f>IF(rapportages!E$5="V",rapportages!E31,"")</f>
      </c>
      <c r="F31" s="116">
        <f>IF(rapportages!F$5="V",rapportages!F31,"")</f>
      </c>
      <c r="G31" s="116">
        <f>IF(rapportages!G$5="V",rapportages!G31,"")</f>
      </c>
      <c r="H31" s="116">
        <f>IF(rapportages!H$5="V",rapportages!H31,"")</f>
      </c>
      <c r="I31" s="116">
        <f>IF(rapportages!I$5="V",rapportages!I31,"")</f>
      </c>
      <c r="J31" s="116">
        <f>IF(rapportages!J$5="V",rapportages!J31,"")</f>
      </c>
      <c r="K31" s="116">
        <f>IF(rapportages!K$5="V",rapportages!K31,"")</f>
      </c>
      <c r="L31" s="116">
        <f>IF(rapportages!L$5="V",rapportages!L31,"")</f>
      </c>
      <c r="M31" s="116">
        <f>IF(rapportages!M$5="V",rapportages!M31,"")</f>
      </c>
      <c r="N31" s="116">
        <f>IF(rapportages!N$5="V",rapportages!N31,"")</f>
      </c>
      <c r="O31" s="116">
        <f>IF(rapportages!O$5="V",rapportages!O31,"")</f>
      </c>
      <c r="P31" s="117">
        <f>IF(rapportages!P$5="V",rapportages!P31,"")</f>
      </c>
      <c r="Q31" s="117">
        <f>IF(rapportages!Q$5="V",rapportages!Q31,"")</f>
      </c>
      <c r="R31" s="93"/>
      <c r="S31" s="93"/>
      <c r="T31" s="93"/>
      <c r="U31" s="94"/>
      <c r="V31" s="95">
        <f t="shared" si="5"/>
      </c>
      <c r="W31" s="118">
        <f t="shared" si="0"/>
      </c>
      <c r="X31" s="119">
        <f t="shared" si="1"/>
      </c>
      <c r="Y31" s="119">
        <f t="shared" si="2"/>
      </c>
      <c r="Z31" s="119">
        <f t="shared" si="3"/>
      </c>
      <c r="AA31" s="120">
        <f t="shared" si="4"/>
      </c>
    </row>
    <row r="32" spans="1:27" ht="22.5" customHeight="1">
      <c r="A32" s="68">
        <v>26</v>
      </c>
      <c r="B32" s="69">
        <f>IF('toets 1'!B32&lt;&gt;"",'toets 1'!B32,"")</f>
      </c>
      <c r="C32" s="115">
        <f>IF(rapportages!C$5="V",rapportages!C32,"")</f>
      </c>
      <c r="D32" s="116">
        <f>IF(rapportages!D$5="V",rapportages!D32,"")</f>
      </c>
      <c r="E32" s="116">
        <f>IF(rapportages!E$5="V",rapportages!E32,"")</f>
      </c>
      <c r="F32" s="116">
        <f>IF(rapportages!F$5="V",rapportages!F32,"")</f>
      </c>
      <c r="G32" s="116">
        <f>IF(rapportages!G$5="V",rapportages!G32,"")</f>
      </c>
      <c r="H32" s="116">
        <f>IF(rapportages!H$5="V",rapportages!H32,"")</f>
      </c>
      <c r="I32" s="116">
        <f>IF(rapportages!I$5="V",rapportages!I32,"")</f>
      </c>
      <c r="J32" s="116">
        <f>IF(rapportages!J$5="V",rapportages!J32,"")</f>
      </c>
      <c r="K32" s="116">
        <f>IF(rapportages!K$5="V",rapportages!K32,"")</f>
      </c>
      <c r="L32" s="116">
        <f>IF(rapportages!L$5="V",rapportages!L32,"")</f>
      </c>
      <c r="M32" s="116">
        <f>IF(rapportages!M$5="V",rapportages!M32,"")</f>
      </c>
      <c r="N32" s="116">
        <f>IF(rapportages!N$5="V",rapportages!N32,"")</f>
      </c>
      <c r="O32" s="116">
        <f>IF(rapportages!O$5="V",rapportages!O32,"")</f>
      </c>
      <c r="P32" s="117">
        <f>IF(rapportages!P$5="V",rapportages!P32,"")</f>
      </c>
      <c r="Q32" s="117">
        <f>IF(rapportages!Q$5="V",rapportages!Q32,"")</f>
      </c>
      <c r="R32" s="93"/>
      <c r="S32" s="93"/>
      <c r="T32" s="93"/>
      <c r="U32" s="94"/>
      <c r="V32" s="95">
        <f t="shared" si="5"/>
      </c>
      <c r="W32" s="118">
        <f t="shared" si="0"/>
      </c>
      <c r="X32" s="119">
        <f t="shared" si="1"/>
      </c>
      <c r="Y32" s="119">
        <f t="shared" si="2"/>
      </c>
      <c r="Z32" s="119">
        <f t="shared" si="3"/>
      </c>
      <c r="AA32" s="120">
        <f t="shared" si="4"/>
      </c>
    </row>
    <row r="33" spans="1:27" ht="22.5" customHeight="1">
      <c r="A33" s="68">
        <v>27</v>
      </c>
      <c r="B33" s="69">
        <f>IF('toets 1'!B33&lt;&gt;"",'toets 1'!B33,"")</f>
      </c>
      <c r="C33" s="115">
        <f>IF(rapportages!C$5="V",rapportages!C33,"")</f>
      </c>
      <c r="D33" s="116">
        <f>IF(rapportages!D$5="V",rapportages!D33,"")</f>
      </c>
      <c r="E33" s="116">
        <f>IF(rapportages!E$5="V",rapportages!E33,"")</f>
      </c>
      <c r="F33" s="116">
        <f>IF(rapportages!F$5="V",rapportages!F33,"")</f>
      </c>
      <c r="G33" s="116">
        <f>IF(rapportages!G$5="V",rapportages!G33,"")</f>
      </c>
      <c r="H33" s="116">
        <f>IF(rapportages!H$5="V",rapportages!H33,"")</f>
      </c>
      <c r="I33" s="116">
        <f>IF(rapportages!I$5="V",rapportages!I33,"")</f>
      </c>
      <c r="J33" s="116">
        <f>IF(rapportages!J$5="V",rapportages!J33,"")</f>
      </c>
      <c r="K33" s="116">
        <f>IF(rapportages!K$5="V",rapportages!K33,"")</f>
      </c>
      <c r="L33" s="116">
        <f>IF(rapportages!L$5="V",rapportages!L33,"")</f>
      </c>
      <c r="M33" s="116">
        <f>IF(rapportages!M$5="V",rapportages!M33,"")</f>
      </c>
      <c r="N33" s="116">
        <f>IF(rapportages!N$5="V",rapportages!N33,"")</f>
      </c>
      <c r="O33" s="116">
        <f>IF(rapportages!O$5="V",rapportages!O33,"")</f>
      </c>
      <c r="P33" s="117">
        <f>IF(rapportages!P$5="V",rapportages!P33,"")</f>
      </c>
      <c r="Q33" s="117">
        <f>IF(rapportages!Q$5="V",rapportages!Q33,"")</f>
      </c>
      <c r="R33" s="93"/>
      <c r="S33" s="93"/>
      <c r="T33" s="93"/>
      <c r="U33" s="94"/>
      <c r="V33" s="95">
        <f t="shared" si="5"/>
      </c>
      <c r="W33" s="118">
        <f t="shared" si="0"/>
      </c>
      <c r="X33" s="119">
        <f t="shared" si="1"/>
      </c>
      <c r="Y33" s="119">
        <f t="shared" si="2"/>
      </c>
      <c r="Z33" s="119">
        <f t="shared" si="3"/>
      </c>
      <c r="AA33" s="120">
        <f t="shared" si="4"/>
      </c>
    </row>
    <row r="34" spans="1:27" ht="22.5" customHeight="1">
      <c r="A34" s="68">
        <v>28</v>
      </c>
      <c r="B34" s="69">
        <f>IF('toets 1'!B34&lt;&gt;"",'toets 1'!B34,"")</f>
      </c>
      <c r="C34" s="115">
        <f>IF(rapportages!C$5="V",rapportages!C34,"")</f>
      </c>
      <c r="D34" s="116">
        <f>IF(rapportages!D$5="V",rapportages!D34,"")</f>
      </c>
      <c r="E34" s="116">
        <f>IF(rapportages!E$5="V",rapportages!E34,"")</f>
      </c>
      <c r="F34" s="116">
        <f>IF(rapportages!F$5="V",rapportages!F34,"")</f>
      </c>
      <c r="G34" s="116">
        <f>IF(rapportages!G$5="V",rapportages!G34,"")</f>
      </c>
      <c r="H34" s="116">
        <f>IF(rapportages!H$5="V",rapportages!H34,"")</f>
      </c>
      <c r="I34" s="116">
        <f>IF(rapportages!I$5="V",rapportages!I34,"")</f>
      </c>
      <c r="J34" s="116">
        <f>IF(rapportages!J$5="V",rapportages!J34,"")</f>
      </c>
      <c r="K34" s="116">
        <f>IF(rapportages!K$5="V",rapportages!K34,"")</f>
      </c>
      <c r="L34" s="116">
        <f>IF(rapportages!L$5="V",rapportages!L34,"")</f>
      </c>
      <c r="M34" s="116">
        <f>IF(rapportages!M$5="V",rapportages!M34,"")</f>
      </c>
      <c r="N34" s="116">
        <f>IF(rapportages!N$5="V",rapportages!N34,"")</f>
      </c>
      <c r="O34" s="116">
        <f>IF(rapportages!O$5="V",rapportages!O34,"")</f>
      </c>
      <c r="P34" s="117">
        <f>IF(rapportages!P$5="V",rapportages!P34,"")</f>
      </c>
      <c r="Q34" s="117">
        <f>IF(rapportages!Q$5="V",rapportages!Q34,"")</f>
      </c>
      <c r="R34" s="93"/>
      <c r="S34" s="93"/>
      <c r="T34" s="93"/>
      <c r="U34" s="94"/>
      <c r="V34" s="95">
        <f t="shared" si="5"/>
      </c>
      <c r="W34" s="118">
        <f t="shared" si="0"/>
      </c>
      <c r="X34" s="119">
        <f t="shared" si="1"/>
      </c>
      <c r="Y34" s="119">
        <f t="shared" si="2"/>
      </c>
      <c r="Z34" s="119">
        <f t="shared" si="3"/>
      </c>
      <c r="AA34" s="120">
        <f t="shared" si="4"/>
      </c>
    </row>
    <row r="35" spans="1:27" ht="22.5" customHeight="1">
      <c r="A35" s="68">
        <v>29</v>
      </c>
      <c r="B35" s="69">
        <f>IF('toets 1'!B35&lt;&gt;"",'toets 1'!B35,"")</f>
      </c>
      <c r="C35" s="115">
        <f>IF(rapportages!C$5="V",rapportages!C35,"")</f>
      </c>
      <c r="D35" s="116">
        <f>IF(rapportages!D$5="V",rapportages!D35,"")</f>
      </c>
      <c r="E35" s="116">
        <f>IF(rapportages!E$5="V",rapportages!E35,"")</f>
      </c>
      <c r="F35" s="116">
        <f>IF(rapportages!F$5="V",rapportages!F35,"")</f>
      </c>
      <c r="G35" s="116">
        <f>IF(rapportages!G$5="V",rapportages!G35,"")</f>
      </c>
      <c r="H35" s="116">
        <f>IF(rapportages!H$5="V",rapportages!H35,"")</f>
      </c>
      <c r="I35" s="116">
        <f>IF(rapportages!I$5="V",rapportages!I35,"")</f>
      </c>
      <c r="J35" s="116">
        <f>IF(rapportages!J$5="V",rapportages!J35,"")</f>
      </c>
      <c r="K35" s="116">
        <f>IF(rapportages!K$5="V",rapportages!K35,"")</f>
      </c>
      <c r="L35" s="116">
        <f>IF(rapportages!L$5="V",rapportages!L35,"")</f>
      </c>
      <c r="M35" s="116">
        <f>IF(rapportages!M$5="V",rapportages!M35,"")</f>
      </c>
      <c r="N35" s="116">
        <f>IF(rapportages!N$5="V",rapportages!N35,"")</f>
      </c>
      <c r="O35" s="116">
        <f>IF(rapportages!O$5="V",rapportages!O35,"")</f>
      </c>
      <c r="P35" s="117">
        <f>IF(rapportages!P$5="V",rapportages!P35,"")</f>
      </c>
      <c r="Q35" s="117">
        <f>IF(rapportages!Q$5="V",rapportages!Q35,"")</f>
      </c>
      <c r="R35" s="93"/>
      <c r="S35" s="93"/>
      <c r="T35" s="93"/>
      <c r="U35" s="94"/>
      <c r="V35" s="95">
        <f t="shared" si="5"/>
      </c>
      <c r="W35" s="118">
        <f t="shared" si="0"/>
      </c>
      <c r="X35" s="119">
        <f t="shared" si="1"/>
      </c>
      <c r="Y35" s="119">
        <f t="shared" si="2"/>
      </c>
      <c r="Z35" s="119">
        <f t="shared" si="3"/>
      </c>
      <c r="AA35" s="120">
        <f t="shared" si="4"/>
      </c>
    </row>
    <row r="36" spans="1:27" ht="22.5" customHeight="1">
      <c r="A36" s="68">
        <v>30</v>
      </c>
      <c r="B36" s="69">
        <f>IF('toets 1'!B36&lt;&gt;"",'toets 1'!B36,"")</f>
      </c>
      <c r="C36" s="115">
        <f>IF(rapportages!C$5="V",rapportages!C36,"")</f>
      </c>
      <c r="D36" s="116">
        <f>IF(rapportages!D$5="V",rapportages!D36,"")</f>
      </c>
      <c r="E36" s="116">
        <f>IF(rapportages!E$5="V",rapportages!E36,"")</f>
      </c>
      <c r="F36" s="116">
        <f>IF(rapportages!F$5="V",rapportages!F36,"")</f>
      </c>
      <c r="G36" s="116">
        <f>IF(rapportages!G$5="V",rapportages!G36,"")</f>
      </c>
      <c r="H36" s="116">
        <f>IF(rapportages!H$5="V",rapportages!H36,"")</f>
      </c>
      <c r="I36" s="116">
        <f>IF(rapportages!I$5="V",rapportages!I36,"")</f>
      </c>
      <c r="J36" s="116">
        <f>IF(rapportages!J$5="V",rapportages!J36,"")</f>
      </c>
      <c r="K36" s="116">
        <f>IF(rapportages!K$5="V",rapportages!K36,"")</f>
      </c>
      <c r="L36" s="116">
        <f>IF(rapportages!L$5="V",rapportages!L36,"")</f>
      </c>
      <c r="M36" s="116">
        <f>IF(rapportages!M$5="V",rapportages!M36,"")</f>
      </c>
      <c r="N36" s="116">
        <f>IF(rapportages!N$5="V",rapportages!N36,"")</f>
      </c>
      <c r="O36" s="116">
        <f>IF(rapportages!O$5="V",rapportages!O36,"")</f>
      </c>
      <c r="P36" s="117">
        <f>IF(rapportages!P$5="V",rapportages!P36,"")</f>
      </c>
      <c r="Q36" s="117">
        <f>IF(rapportages!Q$5="V",rapportages!Q36,"")</f>
      </c>
      <c r="R36" s="93"/>
      <c r="S36" s="93"/>
      <c r="T36" s="93"/>
      <c r="U36" s="94"/>
      <c r="V36" s="95">
        <f t="shared" si="5"/>
      </c>
      <c r="W36" s="118">
        <f t="shared" si="0"/>
      </c>
      <c r="X36" s="119">
        <f t="shared" si="1"/>
      </c>
      <c r="Y36" s="119">
        <f t="shared" si="2"/>
      </c>
      <c r="Z36" s="119">
        <f t="shared" si="3"/>
      </c>
      <c r="AA36" s="120">
        <f t="shared" si="4"/>
      </c>
    </row>
    <row r="37" spans="1:27" ht="22.5" customHeight="1">
      <c r="A37" s="68">
        <v>31</v>
      </c>
      <c r="B37" s="69">
        <f>IF('toets 1'!B37&lt;&gt;"",'toets 1'!B37,"")</f>
      </c>
      <c r="C37" s="115">
        <f>IF(rapportages!C$5="V",rapportages!C37,"")</f>
      </c>
      <c r="D37" s="116">
        <f>IF(rapportages!D$5="V",rapportages!D37,"")</f>
      </c>
      <c r="E37" s="116">
        <f>IF(rapportages!E$5="V",rapportages!E37,"")</f>
      </c>
      <c r="F37" s="116">
        <f>IF(rapportages!F$5="V",rapportages!F37,"")</f>
      </c>
      <c r="G37" s="116">
        <f>IF(rapportages!G$5="V",rapportages!G37,"")</f>
      </c>
      <c r="H37" s="116">
        <f>IF(rapportages!H$5="V",rapportages!H37,"")</f>
      </c>
      <c r="I37" s="116">
        <f>IF(rapportages!I$5="V",rapportages!I37,"")</f>
      </c>
      <c r="J37" s="116">
        <f>IF(rapportages!J$5="V",rapportages!J37,"")</f>
      </c>
      <c r="K37" s="116">
        <f>IF(rapportages!K$5="V",rapportages!K37,"")</f>
      </c>
      <c r="L37" s="116">
        <f>IF(rapportages!L$5="V",rapportages!L37,"")</f>
      </c>
      <c r="M37" s="116">
        <f>IF(rapportages!M$5="V",rapportages!M37,"")</f>
      </c>
      <c r="N37" s="116">
        <f>IF(rapportages!N$5="V",rapportages!N37,"")</f>
      </c>
      <c r="O37" s="116">
        <f>IF(rapportages!O$5="V",rapportages!O37,"")</f>
      </c>
      <c r="P37" s="117">
        <f>IF(rapportages!P$5="V",rapportages!P37,"")</f>
      </c>
      <c r="Q37" s="117">
        <f>IF(rapportages!Q$5="V",rapportages!Q37,"")</f>
      </c>
      <c r="R37" s="93"/>
      <c r="S37" s="93"/>
      <c r="T37" s="93"/>
      <c r="U37" s="94"/>
      <c r="V37" s="95">
        <f t="shared" si="5"/>
      </c>
      <c r="W37" s="118">
        <f t="shared" si="0"/>
      </c>
      <c r="X37" s="119">
        <f t="shared" si="1"/>
      </c>
      <c r="Y37" s="119">
        <f t="shared" si="2"/>
      </c>
      <c r="Z37" s="119">
        <f t="shared" si="3"/>
      </c>
      <c r="AA37" s="120">
        <f t="shared" si="4"/>
      </c>
    </row>
    <row r="38" spans="1:27" ht="22.5" customHeight="1">
      <c r="A38" s="68">
        <v>32</v>
      </c>
      <c r="B38" s="69">
        <f>IF('toets 1'!B38&lt;&gt;"",'toets 1'!B38,"")</f>
      </c>
      <c r="C38" s="115">
        <f>IF(rapportages!C$5="V",rapportages!C38,"")</f>
      </c>
      <c r="D38" s="116">
        <f>IF(rapportages!D$5="V",rapportages!D38,"")</f>
      </c>
      <c r="E38" s="116">
        <f>IF(rapportages!E$5="V",rapportages!E38,"")</f>
      </c>
      <c r="F38" s="116">
        <f>IF(rapportages!F$5="V",rapportages!F38,"")</f>
      </c>
      <c r="G38" s="116">
        <f>IF(rapportages!G$5="V",rapportages!G38,"")</f>
      </c>
      <c r="H38" s="116">
        <f>IF(rapportages!H$5="V",rapportages!H38,"")</f>
      </c>
      <c r="I38" s="116">
        <f>IF(rapportages!I$5="V",rapportages!I38,"")</f>
      </c>
      <c r="J38" s="116">
        <f>IF(rapportages!J$5="V",rapportages!J38,"")</f>
      </c>
      <c r="K38" s="116">
        <f>IF(rapportages!K$5="V",rapportages!K38,"")</f>
      </c>
      <c r="L38" s="116">
        <f>IF(rapportages!L$5="V",rapportages!L38,"")</f>
      </c>
      <c r="M38" s="116">
        <f>IF(rapportages!M$5="V",rapportages!M38,"")</f>
      </c>
      <c r="N38" s="116">
        <f>IF(rapportages!N$5="V",rapportages!N38,"")</f>
      </c>
      <c r="O38" s="116">
        <f>IF(rapportages!O$5="V",rapportages!O38,"")</f>
      </c>
      <c r="P38" s="117">
        <f>IF(rapportages!P$5="V",rapportages!P38,"")</f>
      </c>
      <c r="Q38" s="117">
        <f>IF(rapportages!Q$5="V",rapportages!Q38,"")</f>
      </c>
      <c r="R38" s="93"/>
      <c r="S38" s="93"/>
      <c r="T38" s="93"/>
      <c r="U38" s="94"/>
      <c r="V38" s="95">
        <f t="shared" si="5"/>
      </c>
      <c r="W38" s="118">
        <f t="shared" si="0"/>
      </c>
      <c r="X38" s="119">
        <f t="shared" si="1"/>
      </c>
      <c r="Y38" s="119">
        <f t="shared" si="2"/>
      </c>
      <c r="Z38" s="119">
        <f t="shared" si="3"/>
      </c>
      <c r="AA38" s="120">
        <f t="shared" si="4"/>
      </c>
    </row>
    <row r="39" spans="1:27" ht="22.5" customHeight="1">
      <c r="A39" s="68">
        <v>33</v>
      </c>
      <c r="B39" s="69">
        <f>IF('toets 1'!B39&lt;&gt;"",'toets 1'!B39,"")</f>
      </c>
      <c r="C39" s="115">
        <f>IF(rapportages!C$5="V",rapportages!C39,"")</f>
      </c>
      <c r="D39" s="116">
        <f>IF(rapportages!D$5="V",rapportages!D39,"")</f>
      </c>
      <c r="E39" s="116">
        <f>IF(rapportages!E$5="V",rapportages!E39,"")</f>
      </c>
      <c r="F39" s="116">
        <f>IF(rapportages!F$5="V",rapportages!F39,"")</f>
      </c>
      <c r="G39" s="116">
        <f>IF(rapportages!G$5="V",rapportages!G39,"")</f>
      </c>
      <c r="H39" s="116">
        <f>IF(rapportages!H$5="V",rapportages!H39,"")</f>
      </c>
      <c r="I39" s="116">
        <f>IF(rapportages!I$5="V",rapportages!I39,"")</f>
      </c>
      <c r="J39" s="116">
        <f>IF(rapportages!J$5="V",rapportages!J39,"")</f>
      </c>
      <c r="K39" s="116">
        <f>IF(rapportages!K$5="V",rapportages!K39,"")</f>
      </c>
      <c r="L39" s="116">
        <f>IF(rapportages!L$5="V",rapportages!L39,"")</f>
      </c>
      <c r="M39" s="116">
        <f>IF(rapportages!M$5="V",rapportages!M39,"")</f>
      </c>
      <c r="N39" s="116">
        <f>IF(rapportages!N$5="V",rapportages!N39,"")</f>
      </c>
      <c r="O39" s="116">
        <f>IF(rapportages!O$5="V",rapportages!O39,"")</f>
      </c>
      <c r="P39" s="117">
        <f>IF(rapportages!P$5="V",rapportages!P39,"")</f>
      </c>
      <c r="Q39" s="117">
        <f>IF(rapportages!Q$5="V",rapportages!Q39,"")</f>
      </c>
      <c r="R39" s="93"/>
      <c r="S39" s="93"/>
      <c r="T39" s="93"/>
      <c r="U39" s="94"/>
      <c r="V39" s="95">
        <f t="shared" si="5"/>
      </c>
      <c r="W39" s="118">
        <f t="shared" si="0"/>
      </c>
      <c r="X39" s="119">
        <f t="shared" si="1"/>
      </c>
      <c r="Y39" s="119">
        <f t="shared" si="2"/>
      </c>
      <c r="Z39" s="119">
        <f t="shared" si="3"/>
      </c>
      <c r="AA39" s="120">
        <f t="shared" si="4"/>
      </c>
    </row>
    <row r="40" spans="1:27" ht="22.5" customHeight="1">
      <c r="A40" s="68">
        <v>34</v>
      </c>
      <c r="B40" s="69">
        <f>IF('toets 1'!B40&lt;&gt;"",'toets 1'!B40,"")</f>
      </c>
      <c r="C40" s="115">
        <f>IF(rapportages!C$5="V",rapportages!C40,"")</f>
      </c>
      <c r="D40" s="116">
        <f>IF(rapportages!D$5="V",rapportages!D40,"")</f>
      </c>
      <c r="E40" s="116">
        <f>IF(rapportages!E$5="V",rapportages!E40,"")</f>
      </c>
      <c r="F40" s="116">
        <f>IF(rapportages!F$5="V",rapportages!F40,"")</f>
      </c>
      <c r="G40" s="116">
        <f>IF(rapportages!G$5="V",rapportages!G40,"")</f>
      </c>
      <c r="H40" s="116">
        <f>IF(rapportages!H$5="V",rapportages!H40,"")</f>
      </c>
      <c r="I40" s="116">
        <f>IF(rapportages!I$5="V",rapportages!I40,"")</f>
      </c>
      <c r="J40" s="116">
        <f>IF(rapportages!J$5="V",rapportages!J40,"")</f>
      </c>
      <c r="K40" s="116">
        <f>IF(rapportages!K$5="V",rapportages!K40,"")</f>
      </c>
      <c r="L40" s="116">
        <f>IF(rapportages!L$5="V",rapportages!L40,"")</f>
      </c>
      <c r="M40" s="116">
        <f>IF(rapportages!M$5="V",rapportages!M40,"")</f>
      </c>
      <c r="N40" s="116">
        <f>IF(rapportages!N$5="V",rapportages!N40,"")</f>
      </c>
      <c r="O40" s="116">
        <f>IF(rapportages!O$5="V",rapportages!O40,"")</f>
      </c>
      <c r="P40" s="117">
        <f>IF(rapportages!P$5="V",rapportages!P40,"")</f>
      </c>
      <c r="Q40" s="117">
        <f>IF(rapportages!Q$5="V",rapportages!Q40,"")</f>
      </c>
      <c r="R40" s="93"/>
      <c r="S40" s="93"/>
      <c r="T40" s="93"/>
      <c r="U40" s="94"/>
      <c r="V40" s="95">
        <f t="shared" si="5"/>
      </c>
      <c r="W40" s="118">
        <f t="shared" si="0"/>
      </c>
      <c r="X40" s="119">
        <f t="shared" si="1"/>
      </c>
      <c r="Y40" s="119">
        <f t="shared" si="2"/>
      </c>
      <c r="Z40" s="119">
        <f t="shared" si="3"/>
      </c>
      <c r="AA40" s="120">
        <f t="shared" si="4"/>
      </c>
    </row>
    <row r="41" spans="1:27" ht="22.5" customHeight="1" thickBot="1">
      <c r="A41" s="70">
        <v>35</v>
      </c>
      <c r="B41" s="71">
        <f>IF('toets 1'!B41&lt;&gt;"",'toets 1'!B41,"")</f>
      </c>
      <c r="C41" s="121">
        <f>IF(rapportages!C$5="V",rapportages!C41,"")</f>
      </c>
      <c r="D41" s="122">
        <f>IF(rapportages!D$5="V",rapportages!D41,"")</f>
      </c>
      <c r="E41" s="122">
        <f>IF(rapportages!E$5="V",rapportages!E41,"")</f>
      </c>
      <c r="F41" s="122">
        <f>IF(rapportages!F$5="V",rapportages!F41,"")</f>
      </c>
      <c r="G41" s="122">
        <f>IF(rapportages!G$5="V",rapportages!G41,"")</f>
      </c>
      <c r="H41" s="122">
        <f>IF(rapportages!H$5="V",rapportages!H41,"")</f>
      </c>
      <c r="I41" s="122">
        <f>IF(rapportages!I$5="V",rapportages!I41,"")</f>
      </c>
      <c r="J41" s="122">
        <f>IF(rapportages!J$5="V",rapportages!J41,"")</f>
      </c>
      <c r="K41" s="122">
        <f>IF(rapportages!K$5="V",rapportages!K41,"")</f>
      </c>
      <c r="L41" s="122">
        <f>IF(rapportages!L$5="V",rapportages!L41,"")</f>
      </c>
      <c r="M41" s="122">
        <f>IF(rapportages!M$5="V",rapportages!M41,"")</f>
      </c>
      <c r="N41" s="122">
        <f>IF(rapportages!N$5="V",rapportages!N41,"")</f>
      </c>
      <c r="O41" s="122">
        <f>IF(rapportages!O$5="V",rapportages!O41,"")</f>
      </c>
      <c r="P41" s="123">
        <f>IF(rapportages!P$5="V",rapportages!P41,"")</f>
      </c>
      <c r="Q41" s="123">
        <f>IF(rapportages!Q$5="V",rapportages!Q41,"")</f>
      </c>
      <c r="R41" s="96"/>
      <c r="S41" s="96"/>
      <c r="T41" s="96"/>
      <c r="U41" s="97"/>
      <c r="V41" s="98">
        <f t="shared" si="5"/>
      </c>
      <c r="W41" s="124">
        <f t="shared" si="0"/>
      </c>
      <c r="X41" s="125">
        <f t="shared" si="1"/>
      </c>
      <c r="Y41" s="125">
        <f t="shared" si="2"/>
      </c>
      <c r="Z41" s="125">
        <f t="shared" si="3"/>
      </c>
      <c r="AA41" s="126">
        <f t="shared" si="4"/>
      </c>
    </row>
    <row r="42" spans="1:27" ht="22.5" customHeight="1" thickBot="1">
      <c r="A42" s="63"/>
      <c r="B42" s="65" t="s">
        <v>3</v>
      </c>
      <c r="C42" s="127"/>
      <c r="D42" s="128"/>
      <c r="E42" s="128"/>
      <c r="F42" s="128"/>
      <c r="G42" s="128"/>
      <c r="H42" s="128"/>
      <c r="I42" s="128"/>
      <c r="J42" s="128"/>
      <c r="K42" s="128"/>
      <c r="L42" s="129"/>
      <c r="M42" s="128"/>
      <c r="N42" s="128"/>
      <c r="O42" s="129"/>
      <c r="P42" s="130"/>
      <c r="Q42" s="130"/>
      <c r="R42" s="99"/>
      <c r="S42" s="100"/>
      <c r="T42" s="100"/>
      <c r="U42" s="100"/>
      <c r="V42" s="101"/>
      <c r="W42" s="131" t="e">
        <f>AVERAGE(W7:W41)</f>
        <v>#DIV/0!</v>
      </c>
      <c r="X42" s="132" t="e">
        <f>AVERAGE(X7:X41)</f>
        <v>#DIV/0!</v>
      </c>
      <c r="Y42" s="132" t="e">
        <f>AVERAGE(Y7:Y41)</f>
        <v>#DIV/0!</v>
      </c>
      <c r="Z42" s="132" t="e">
        <f>AVERAGE(Z7:Z41)</f>
        <v>#DIV/0!</v>
      </c>
      <c r="AA42" s="133" t="e">
        <f>AVERAGE(AA7:AA41)</f>
        <v>#DIV/0!</v>
      </c>
    </row>
    <row r="43" spans="1:27" ht="22.5" customHeight="1">
      <c r="A43" s="10">
        <f>COUNTBLANK(C$7:C$41)</f>
        <v>35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11"/>
      <c r="M43" s="2"/>
      <c r="N43" s="2"/>
      <c r="O43" s="11"/>
      <c r="P43" s="2"/>
      <c r="Q43" s="2"/>
      <c r="R43" s="64"/>
      <c r="S43" s="64"/>
      <c r="T43" s="64"/>
      <c r="U43" s="64"/>
      <c r="V43" s="64"/>
      <c r="W43" s="66"/>
      <c r="X43" s="66"/>
      <c r="Y43" s="66"/>
      <c r="Z43" s="66"/>
      <c r="AA43" s="66"/>
    </row>
    <row r="44" spans="1:27" ht="22.5" customHeight="1">
      <c r="A44" s="7"/>
      <c r="B44" s="1"/>
      <c r="C44" s="6"/>
      <c r="D44" s="1"/>
      <c r="E44" s="1"/>
      <c r="F44" s="1"/>
      <c r="G44" s="1"/>
      <c r="H44" s="1"/>
      <c r="I44" s="1"/>
      <c r="J44" s="1"/>
      <c r="K44" s="1"/>
      <c r="L44" s="9"/>
      <c r="M44" s="1"/>
      <c r="N44" s="1"/>
      <c r="O44" s="9"/>
      <c r="P44" s="1"/>
      <c r="Q44" s="1"/>
      <c r="R44" s="64"/>
      <c r="S44" s="64"/>
      <c r="T44" s="64"/>
      <c r="U44" s="64"/>
      <c r="V44" s="64"/>
      <c r="W44" s="66"/>
      <c r="X44" s="66"/>
      <c r="Y44" s="66"/>
      <c r="Z44" s="66"/>
      <c r="AA44" s="66"/>
    </row>
    <row r="45" spans="1:27" ht="22.5" customHeight="1">
      <c r="A45" s="7"/>
      <c r="B45" s="1"/>
      <c r="C45" s="6"/>
      <c r="D45" s="1"/>
      <c r="E45" s="1"/>
      <c r="F45" s="1"/>
      <c r="G45" s="1"/>
      <c r="H45" s="1"/>
      <c r="I45" s="1"/>
      <c r="J45" s="1"/>
      <c r="K45" s="1"/>
      <c r="L45" s="9"/>
      <c r="M45" s="1"/>
      <c r="N45" s="1"/>
      <c r="O45" s="9"/>
      <c r="P45" s="1"/>
      <c r="Q45" s="1"/>
      <c r="R45" s="64"/>
      <c r="S45" s="64"/>
      <c r="T45" s="64"/>
      <c r="U45" s="64"/>
      <c r="V45" s="64"/>
      <c r="W45" s="66"/>
      <c r="X45" s="66"/>
      <c r="Y45" s="66"/>
      <c r="Z45" s="66"/>
      <c r="AA45" s="66"/>
    </row>
    <row r="46" spans="23:27" ht="21.75" customHeight="1">
      <c r="W46" s="66"/>
      <c r="X46" s="66"/>
      <c r="Y46" s="66"/>
      <c r="Z46" s="66"/>
      <c r="AA46" s="66"/>
    </row>
    <row r="47" spans="23:27" ht="11.25">
      <c r="W47" s="66"/>
      <c r="X47" s="66"/>
      <c r="Y47" s="66"/>
      <c r="Z47" s="66"/>
      <c r="AA47" s="66"/>
    </row>
    <row r="48" spans="23:27" ht="11.25">
      <c r="W48" s="66"/>
      <c r="X48" s="66"/>
      <c r="Y48" s="66"/>
      <c r="Z48" s="66"/>
      <c r="AA48" s="66"/>
    </row>
    <row r="49" spans="23:27" ht="11.25">
      <c r="W49" s="66"/>
      <c r="X49" s="66"/>
      <c r="Y49" s="66"/>
      <c r="Z49" s="66"/>
      <c r="AA49" s="66"/>
    </row>
    <row r="50" spans="23:27" ht="11.25">
      <c r="W50" s="66"/>
      <c r="X50" s="66"/>
      <c r="Y50" s="66"/>
      <c r="Z50" s="66"/>
      <c r="AA50" s="66"/>
    </row>
    <row r="51" spans="23:27" ht="11.25">
      <c r="W51" s="66"/>
      <c r="X51" s="66"/>
      <c r="Y51" s="66"/>
      <c r="Z51" s="66"/>
      <c r="AA51" s="66"/>
    </row>
    <row r="52" spans="23:27" ht="11.25">
      <c r="W52" s="66"/>
      <c r="X52" s="66"/>
      <c r="Y52" s="66"/>
      <c r="Z52" s="66"/>
      <c r="AA52" s="66"/>
    </row>
    <row r="53" spans="23:27" ht="11.25">
      <c r="W53" s="66"/>
      <c r="X53" s="66"/>
      <c r="Y53" s="66"/>
      <c r="Z53" s="66"/>
      <c r="AA53" s="66"/>
    </row>
    <row r="54" spans="23:27" ht="11.25">
      <c r="W54" s="66"/>
      <c r="X54" s="66"/>
      <c r="Y54" s="66"/>
      <c r="Z54" s="66"/>
      <c r="AA54" s="66"/>
    </row>
    <row r="55" spans="23:27" ht="11.25">
      <c r="W55" s="66"/>
      <c r="X55" s="66"/>
      <c r="Y55" s="66"/>
      <c r="Z55" s="66"/>
      <c r="AA55" s="66"/>
    </row>
    <row r="56" spans="23:27" ht="11.25">
      <c r="W56" s="66"/>
      <c r="X56" s="66"/>
      <c r="Y56" s="66"/>
      <c r="Z56" s="66"/>
      <c r="AA56" s="66"/>
    </row>
    <row r="57" spans="23:27" ht="11.25">
      <c r="W57" s="66"/>
      <c r="X57" s="66"/>
      <c r="Y57" s="66"/>
      <c r="Z57" s="66"/>
      <c r="AA57" s="66"/>
    </row>
    <row r="58" spans="23:27" ht="11.25">
      <c r="W58" s="66"/>
      <c r="X58" s="66"/>
      <c r="Y58" s="66"/>
      <c r="Z58" s="66"/>
      <c r="AA58" s="66"/>
    </row>
    <row r="59" spans="23:27" ht="11.25">
      <c r="W59" s="66"/>
      <c r="X59" s="66"/>
      <c r="Y59" s="66"/>
      <c r="Z59" s="66"/>
      <c r="AA59" s="66"/>
    </row>
    <row r="60" spans="23:27" ht="11.25">
      <c r="W60" s="66"/>
      <c r="X60" s="66"/>
      <c r="Y60" s="66"/>
      <c r="Z60" s="66"/>
      <c r="AA60" s="66"/>
    </row>
    <row r="61" spans="23:27" ht="11.25">
      <c r="W61" s="66"/>
      <c r="X61" s="66"/>
      <c r="Y61" s="66"/>
      <c r="Z61" s="66"/>
      <c r="AA61" s="66"/>
    </row>
    <row r="62" spans="23:27" ht="11.25">
      <c r="W62" s="66"/>
      <c r="X62" s="66"/>
      <c r="Y62" s="66"/>
      <c r="Z62" s="66"/>
      <c r="AA62" s="66"/>
    </row>
    <row r="63" spans="23:27" ht="11.25">
      <c r="W63" s="66"/>
      <c r="X63" s="66"/>
      <c r="Y63" s="66"/>
      <c r="Z63" s="66"/>
      <c r="AA63" s="66"/>
    </row>
    <row r="64" spans="23:27" ht="11.25">
      <c r="W64" s="66"/>
      <c r="X64" s="66"/>
      <c r="Y64" s="66"/>
      <c r="Z64" s="66"/>
      <c r="AA64" s="66"/>
    </row>
    <row r="65" spans="23:27" ht="11.25">
      <c r="W65" s="66"/>
      <c r="X65" s="66"/>
      <c r="Y65" s="66"/>
      <c r="Z65" s="66"/>
      <c r="AA65" s="66"/>
    </row>
    <row r="66" spans="23:27" ht="11.25">
      <c r="W66" s="66"/>
      <c r="X66" s="66"/>
      <c r="Y66" s="66"/>
      <c r="Z66" s="66"/>
      <c r="AA66" s="66"/>
    </row>
    <row r="67" spans="23:27" ht="11.25">
      <c r="W67" s="66"/>
      <c r="X67" s="66"/>
      <c r="Y67" s="66"/>
      <c r="Z67" s="66"/>
      <c r="AA67" s="66"/>
    </row>
    <row r="68" spans="23:27" ht="11.25">
      <c r="W68" s="66"/>
      <c r="X68" s="66"/>
      <c r="Y68" s="66"/>
      <c r="Z68" s="66"/>
      <c r="AA68" s="66"/>
    </row>
    <row r="69" spans="23:27" ht="11.25">
      <c r="W69" s="66"/>
      <c r="X69" s="66"/>
      <c r="Y69" s="66"/>
      <c r="Z69" s="66"/>
      <c r="AA69" s="66"/>
    </row>
    <row r="70" spans="23:27" ht="11.25">
      <c r="W70" s="66"/>
      <c r="X70" s="66"/>
      <c r="Y70" s="66"/>
      <c r="Z70" s="66"/>
      <c r="AA70" s="66"/>
    </row>
    <row r="71" spans="23:27" ht="11.25">
      <c r="W71" s="66"/>
      <c r="X71" s="66"/>
      <c r="Y71" s="66"/>
      <c r="Z71" s="66"/>
      <c r="AA71" s="66"/>
    </row>
    <row r="72" spans="23:27" ht="11.25">
      <c r="W72" s="66"/>
      <c r="X72" s="66"/>
      <c r="Y72" s="66"/>
      <c r="Z72" s="66"/>
      <c r="AA72" s="66"/>
    </row>
    <row r="73" spans="23:27" ht="11.25">
      <c r="W73" s="66"/>
      <c r="X73" s="66"/>
      <c r="Y73" s="66"/>
      <c r="Z73" s="66"/>
      <c r="AA73" s="66"/>
    </row>
    <row r="74" spans="23:27" ht="11.25">
      <c r="W74" s="66"/>
      <c r="X74" s="66"/>
      <c r="Y74" s="66"/>
      <c r="Z74" s="66"/>
      <c r="AA74" s="66"/>
    </row>
    <row r="75" spans="23:27" ht="11.25">
      <c r="W75" s="66"/>
      <c r="X75" s="66"/>
      <c r="Y75" s="66"/>
      <c r="Z75" s="66"/>
      <c r="AA75" s="66"/>
    </row>
  </sheetData>
  <mergeCells count="18">
    <mergeCell ref="W1:AA1"/>
    <mergeCell ref="W2:W4"/>
    <mergeCell ref="X2:X4"/>
    <mergeCell ref="Y2:Y4"/>
    <mergeCell ref="Z2:Z4"/>
    <mergeCell ref="AA2:AA4"/>
    <mergeCell ref="A5:B5"/>
    <mergeCell ref="A6:B6"/>
    <mergeCell ref="A1:B1"/>
    <mergeCell ref="C1:G1"/>
    <mergeCell ref="A4:B4"/>
    <mergeCell ref="U2:U3"/>
    <mergeCell ref="V2:V3"/>
    <mergeCell ref="R4:V4"/>
    <mergeCell ref="R1:V1"/>
    <mergeCell ref="R2:R3"/>
    <mergeCell ref="S2:S3"/>
    <mergeCell ref="T2:T3"/>
  </mergeCells>
  <conditionalFormatting sqref="W42:AA42">
    <cfRule type="expression" priority="1" dxfId="7" stopIfTrue="1">
      <formula>SUM(W7:W41)=0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6" r:id="rId3"/>
  <headerFooter alignWithMargins="0">
    <oddFooter>&amp;L&amp;8© 2008 - Malmberg, Den Bosch&amp;R&amp;8AdT / 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1">
    <pageSetUpPr fitToPage="1"/>
  </sheetPr>
  <dimension ref="A1:X46"/>
  <sheetViews>
    <sheetView showGridLines="0" zoomScaleSheetLayoutView="50" workbookViewId="0" topLeftCell="A1">
      <selection activeCell="A13" sqref="A13:B13"/>
    </sheetView>
  </sheetViews>
  <sheetFormatPr defaultColWidth="9.00390625" defaultRowHeight="11.25"/>
  <cols>
    <col min="1" max="1" width="3.625" style="223" customWidth="1"/>
    <col min="2" max="2" width="20.625" style="223" customWidth="1"/>
    <col min="3" max="11" width="5.625" style="223" customWidth="1"/>
    <col min="12" max="12" width="22.625" style="223" customWidth="1"/>
    <col min="13" max="13" width="4.625" style="265" customWidth="1"/>
    <col min="14" max="21" width="5.625" style="223" customWidth="1"/>
    <col min="22" max="33" width="3.625" style="223" customWidth="1"/>
    <col min="34" max="34" width="4.625" style="223" customWidth="1"/>
    <col min="35" max="16384" width="9.00390625" style="223" customWidth="1"/>
  </cols>
  <sheetData>
    <row r="1" spans="1:22" ht="19.5" customHeight="1" thickBot="1">
      <c r="A1" s="373" t="s">
        <v>110</v>
      </c>
      <c r="B1" s="375"/>
      <c r="C1" s="373" t="s">
        <v>62</v>
      </c>
      <c r="D1" s="374"/>
      <c r="E1" s="374"/>
      <c r="F1" s="375"/>
      <c r="G1" s="397" t="s">
        <v>0</v>
      </c>
      <c r="H1" s="398"/>
      <c r="I1" s="378" t="s">
        <v>1</v>
      </c>
      <c r="J1" s="378"/>
      <c r="K1" s="399"/>
      <c r="L1" s="146"/>
      <c r="M1" s="222"/>
      <c r="N1" s="391" t="s">
        <v>19</v>
      </c>
      <c r="O1" s="392"/>
      <c r="P1" s="392"/>
      <c r="Q1" s="392"/>
      <c r="R1" s="392"/>
      <c r="S1" s="392"/>
      <c r="T1" s="392"/>
      <c r="U1" s="393"/>
      <c r="V1" s="140"/>
    </row>
    <row r="2" spans="1:22" ht="24.75" customHeight="1" thickBot="1">
      <c r="A2" s="143"/>
      <c r="B2" s="144"/>
      <c r="C2" s="145"/>
      <c r="D2" s="365" t="s">
        <v>102</v>
      </c>
      <c r="E2" s="366"/>
      <c r="F2" s="366"/>
      <c r="G2" s="366"/>
      <c r="H2" s="366"/>
      <c r="I2" s="366"/>
      <c r="J2" s="366"/>
      <c r="K2" s="366"/>
      <c r="L2" s="224"/>
      <c r="M2" s="225"/>
      <c r="N2" s="394"/>
      <c r="O2" s="395"/>
      <c r="P2" s="395"/>
      <c r="Q2" s="395"/>
      <c r="R2" s="395"/>
      <c r="S2" s="395"/>
      <c r="T2" s="395"/>
      <c r="U2" s="396"/>
      <c r="V2" s="140"/>
    </row>
    <row r="3" spans="1:22" ht="13.5" customHeight="1" thickBot="1">
      <c r="A3" s="381" t="s">
        <v>101</v>
      </c>
      <c r="B3" s="382"/>
      <c r="C3" s="382"/>
      <c r="D3" s="386">
        <f>COUNTA(D6:K6)</f>
        <v>6</v>
      </c>
      <c r="E3" s="387"/>
      <c r="F3" s="387"/>
      <c r="G3" s="387"/>
      <c r="H3" s="387"/>
      <c r="I3" s="387"/>
      <c r="J3" s="387"/>
      <c r="K3" s="387"/>
      <c r="L3" s="148"/>
      <c r="M3" s="226"/>
      <c r="N3" s="403" t="s">
        <v>20</v>
      </c>
      <c r="O3" s="404"/>
      <c r="P3" s="404"/>
      <c r="Q3" s="404"/>
      <c r="R3" s="404"/>
      <c r="S3" s="404"/>
      <c r="T3" s="404"/>
      <c r="U3" s="405"/>
      <c r="V3" s="140"/>
    </row>
    <row r="4" spans="1:22" ht="15" customHeight="1" thickBot="1">
      <c r="A4" s="381" t="s">
        <v>8</v>
      </c>
      <c r="B4" s="382"/>
      <c r="C4" s="382"/>
      <c r="D4" s="150">
        <v>36</v>
      </c>
      <c r="E4" s="150">
        <v>6</v>
      </c>
      <c r="F4" s="150">
        <v>5</v>
      </c>
      <c r="G4" s="150">
        <v>10</v>
      </c>
      <c r="H4" s="150">
        <v>5</v>
      </c>
      <c r="I4" s="150">
        <v>5</v>
      </c>
      <c r="J4" s="150"/>
      <c r="K4" s="151"/>
      <c r="L4" s="148"/>
      <c r="M4" s="227"/>
      <c r="N4" s="153">
        <f aca="true" t="shared" si="0" ref="N4:U4">D4</f>
        <v>36</v>
      </c>
      <c r="O4" s="154">
        <f t="shared" si="0"/>
        <v>6</v>
      </c>
      <c r="P4" s="154">
        <f t="shared" si="0"/>
        <v>5</v>
      </c>
      <c r="Q4" s="154">
        <f t="shared" si="0"/>
        <v>10</v>
      </c>
      <c r="R4" s="154">
        <f t="shared" si="0"/>
        <v>5</v>
      </c>
      <c r="S4" s="154">
        <f t="shared" si="0"/>
        <v>5</v>
      </c>
      <c r="T4" s="154">
        <f t="shared" si="0"/>
        <v>0</v>
      </c>
      <c r="U4" s="155">
        <f t="shared" si="0"/>
        <v>0</v>
      </c>
      <c r="V4" s="140"/>
    </row>
    <row r="5" spans="1:22" ht="15" customHeight="1" thickBot="1">
      <c r="A5" s="379" t="s">
        <v>7</v>
      </c>
      <c r="B5" s="380"/>
      <c r="C5" s="380"/>
      <c r="D5" s="228">
        <v>6</v>
      </c>
      <c r="E5" s="228">
        <v>1</v>
      </c>
      <c r="F5" s="228">
        <v>1</v>
      </c>
      <c r="G5" s="228">
        <v>2</v>
      </c>
      <c r="H5" s="228">
        <v>1</v>
      </c>
      <c r="I5" s="228">
        <v>1</v>
      </c>
      <c r="J5" s="228"/>
      <c r="K5" s="229"/>
      <c r="L5" s="230"/>
      <c r="M5" s="231"/>
      <c r="N5" s="400" t="s">
        <v>63</v>
      </c>
      <c r="O5" s="401"/>
      <c r="P5" s="401"/>
      <c r="Q5" s="401"/>
      <c r="R5" s="401"/>
      <c r="S5" s="401"/>
      <c r="T5" s="401"/>
      <c r="U5" s="402"/>
      <c r="V5" s="158"/>
    </row>
    <row r="6" spans="1:22" ht="22.5" customHeight="1" thickBot="1" thickTop="1">
      <c r="A6" s="232"/>
      <c r="B6" s="233" t="s">
        <v>6</v>
      </c>
      <c r="C6" s="234" t="s">
        <v>4</v>
      </c>
      <c r="D6" s="164" t="s">
        <v>28</v>
      </c>
      <c r="E6" s="164" t="s">
        <v>49</v>
      </c>
      <c r="F6" s="164" t="s">
        <v>29</v>
      </c>
      <c r="G6" s="164" t="s">
        <v>76</v>
      </c>
      <c r="H6" s="164" t="s">
        <v>77</v>
      </c>
      <c r="I6" s="164" t="s">
        <v>78</v>
      </c>
      <c r="J6" s="164"/>
      <c r="K6" s="164"/>
      <c r="L6" s="235" t="s">
        <v>9</v>
      </c>
      <c r="M6" s="236" t="s">
        <v>2</v>
      </c>
      <c r="N6" s="237" t="s">
        <v>28</v>
      </c>
      <c r="O6" s="164" t="s">
        <v>49</v>
      </c>
      <c r="P6" s="164" t="s">
        <v>29</v>
      </c>
      <c r="Q6" s="164" t="s">
        <v>76</v>
      </c>
      <c r="R6" s="164" t="s">
        <v>77</v>
      </c>
      <c r="S6" s="164" t="s">
        <v>78</v>
      </c>
      <c r="T6" s="164"/>
      <c r="U6" s="238"/>
      <c r="V6" s="159"/>
    </row>
    <row r="7" spans="1:22" ht="22.5" customHeight="1" thickTop="1">
      <c r="A7" s="178">
        <v>1</v>
      </c>
      <c r="B7" s="220">
        <f>IF('toets 1'!B7&lt;&gt;"",'toets 1'!B7,"")</f>
      </c>
      <c r="C7" s="239">
        <f aca="true" t="shared" si="1" ref="C7:C41">IF(COUNTBLANK(D7:K7)=8,"",SUM(D7:K7))</f>
      </c>
      <c r="D7" s="214"/>
      <c r="E7" s="353"/>
      <c r="F7" s="353"/>
      <c r="G7" s="353"/>
      <c r="H7" s="353"/>
      <c r="I7" s="353"/>
      <c r="J7" s="362"/>
      <c r="K7" s="356"/>
      <c r="L7" s="240">
        <f>CONCATENATE(IF(D7&gt;$D$5,"th1/R3 ",""),IF(E7&gt;$E$5,"th1/R4 ",""),IF(F7&gt;$F$5,"th1/R7 ",""),IF(G7&gt;$G$5,"th1/R9 ",""),IF(H7&gt;$H$5,"th2/R7 ",""),IF(I7&gt;$I$5,"th2/R9 ",""))</f>
      </c>
      <c r="M7" s="241">
        <f aca="true" t="shared" si="2" ref="M7:M41">IF(C7="","",AVERAGE(N7:U7))</f>
      </c>
      <c r="N7" s="175">
        <f>IF($C7="","",VLOOKUP(D7,ZESENDERTIG,2,TRUE))</f>
      </c>
      <c r="O7" s="176">
        <f>IF($C7="","",VLOOKUP(E7,ZES,2,TRUE))</f>
      </c>
      <c r="P7" s="176">
        <f>IF($C7="","",VLOOKUP(F7,VIJF,2,TRUE))</f>
      </c>
      <c r="Q7" s="176">
        <f>IF($C7="","",VLOOKUP(G7,TIEN,2,TRUE))</f>
      </c>
      <c r="R7" s="176">
        <f>IF($C7="","",VLOOKUP(H7,VIJF,2,TRUE))</f>
      </c>
      <c r="S7" s="176">
        <f>IF($C7="","",VLOOKUP(I7,VIJF,2,TRUE))</f>
      </c>
      <c r="T7" s="176"/>
      <c r="U7" s="177"/>
      <c r="V7" s="158"/>
    </row>
    <row r="8" spans="1:22" ht="22.5" customHeight="1">
      <c r="A8" s="178">
        <v>2</v>
      </c>
      <c r="B8" s="220">
        <f>IF('toets 1'!B8&lt;&gt;"",'toets 1'!B8,"")</f>
      </c>
      <c r="C8" s="242">
        <f t="shared" si="1"/>
      </c>
      <c r="D8" s="216"/>
      <c r="E8" s="354"/>
      <c r="F8" s="354"/>
      <c r="G8" s="354"/>
      <c r="H8" s="354"/>
      <c r="I8" s="354"/>
      <c r="J8" s="363"/>
      <c r="K8" s="357"/>
      <c r="L8" s="180">
        <f aca="true" t="shared" si="3" ref="L8:L41">CONCATENATE(IF(D8&gt;$D$5,"th1/R3 ",""),IF(E8&gt;$E$5,"th1/R4 ",""),IF(F8&gt;$F$5,"th1/R7 ",""),IF(G8&gt;$G$5,"th1/R9 ",""),IF(H8&gt;$H$5,"th2/R7 ",""),IF(I8&gt;$I$5,"th2/R9 ",""))</f>
      </c>
      <c r="M8" s="241">
        <f t="shared" si="2"/>
      </c>
      <c r="N8" s="175">
        <f aca="true" t="shared" si="4" ref="N8:N41">IF($C8="","",VLOOKUP(D8,ZESENDERTIG,2,TRUE))</f>
      </c>
      <c r="O8" s="176">
        <f aca="true" t="shared" si="5" ref="O8:O41">IF($C8="","",VLOOKUP(E8,ZES,2,TRUE))</f>
      </c>
      <c r="P8" s="176">
        <f aca="true" t="shared" si="6" ref="P8:P41">IF($C8="","",VLOOKUP(F8,VIJF,2,TRUE))</f>
      </c>
      <c r="Q8" s="176">
        <f aca="true" t="shared" si="7" ref="Q8:Q41">IF($C8="","",VLOOKUP(G8,TIEN,2,TRUE))</f>
      </c>
      <c r="R8" s="176">
        <f aca="true" t="shared" si="8" ref="R8:R41">IF($C8="","",VLOOKUP(H8,VIJF,2,TRUE))</f>
      </c>
      <c r="S8" s="176">
        <f aca="true" t="shared" si="9" ref="S8:S41">IF($C8="","",VLOOKUP(I8,VIJF,2,TRUE))</f>
      </c>
      <c r="T8" s="176"/>
      <c r="U8" s="177"/>
      <c r="V8" s="158"/>
    </row>
    <row r="9" spans="1:22" ht="22.5" customHeight="1">
      <c r="A9" s="178">
        <v>3</v>
      </c>
      <c r="B9" s="220">
        <f>IF('toets 1'!B9&lt;&gt;"",'toets 1'!B9,"")</f>
      </c>
      <c r="C9" s="242">
        <f t="shared" si="1"/>
      </c>
      <c r="D9" s="216"/>
      <c r="E9" s="354"/>
      <c r="F9" s="354"/>
      <c r="G9" s="354"/>
      <c r="H9" s="354"/>
      <c r="I9" s="354"/>
      <c r="J9" s="363"/>
      <c r="K9" s="357"/>
      <c r="L9" s="180">
        <f t="shared" si="3"/>
      </c>
      <c r="M9" s="241">
        <f t="shared" si="2"/>
      </c>
      <c r="N9" s="175">
        <f t="shared" si="4"/>
      </c>
      <c r="O9" s="176">
        <f t="shared" si="5"/>
      </c>
      <c r="P9" s="176">
        <f t="shared" si="6"/>
      </c>
      <c r="Q9" s="176">
        <f t="shared" si="7"/>
      </c>
      <c r="R9" s="176">
        <f t="shared" si="8"/>
      </c>
      <c r="S9" s="176">
        <f t="shared" si="9"/>
      </c>
      <c r="T9" s="176"/>
      <c r="U9" s="177"/>
      <c r="V9" s="158"/>
    </row>
    <row r="10" spans="1:22" ht="22.5" customHeight="1">
      <c r="A10" s="178">
        <v>4</v>
      </c>
      <c r="B10" s="220">
        <f>IF('toets 1'!B10&lt;&gt;"",'toets 1'!B10,"")</f>
      </c>
      <c r="C10" s="242">
        <f t="shared" si="1"/>
      </c>
      <c r="D10" s="216"/>
      <c r="E10" s="354"/>
      <c r="F10" s="354"/>
      <c r="G10" s="354"/>
      <c r="H10" s="354"/>
      <c r="I10" s="354"/>
      <c r="J10" s="363"/>
      <c r="K10" s="357"/>
      <c r="L10" s="180">
        <f t="shared" si="3"/>
      </c>
      <c r="M10" s="241">
        <f t="shared" si="2"/>
      </c>
      <c r="N10" s="175">
        <f t="shared" si="4"/>
      </c>
      <c r="O10" s="176">
        <f t="shared" si="5"/>
      </c>
      <c r="P10" s="176">
        <f t="shared" si="6"/>
      </c>
      <c r="Q10" s="176">
        <f t="shared" si="7"/>
      </c>
      <c r="R10" s="176">
        <f t="shared" si="8"/>
      </c>
      <c r="S10" s="176">
        <f t="shared" si="9"/>
      </c>
      <c r="T10" s="176"/>
      <c r="U10" s="177"/>
      <c r="V10" s="158"/>
    </row>
    <row r="11" spans="1:22" ht="22.5" customHeight="1">
      <c r="A11" s="178">
        <v>5</v>
      </c>
      <c r="B11" s="220">
        <f>IF('toets 1'!B11&lt;&gt;"",'toets 1'!B11,"")</f>
      </c>
      <c r="C11" s="242">
        <f t="shared" si="1"/>
      </c>
      <c r="D11" s="216"/>
      <c r="E11" s="354"/>
      <c r="F11" s="354"/>
      <c r="G11" s="354"/>
      <c r="H11" s="354"/>
      <c r="I11" s="354"/>
      <c r="J11" s="363"/>
      <c r="K11" s="357"/>
      <c r="L11" s="180">
        <f t="shared" si="3"/>
      </c>
      <c r="M11" s="241">
        <f t="shared" si="2"/>
      </c>
      <c r="N11" s="175">
        <f t="shared" si="4"/>
      </c>
      <c r="O11" s="176">
        <f t="shared" si="5"/>
      </c>
      <c r="P11" s="176">
        <f t="shared" si="6"/>
      </c>
      <c r="Q11" s="176">
        <f t="shared" si="7"/>
      </c>
      <c r="R11" s="176">
        <f t="shared" si="8"/>
      </c>
      <c r="S11" s="176">
        <f t="shared" si="9"/>
      </c>
      <c r="T11" s="176"/>
      <c r="U11" s="177"/>
      <c r="V11" s="158"/>
    </row>
    <row r="12" spans="1:22" ht="22.5" customHeight="1">
      <c r="A12" s="178">
        <v>6</v>
      </c>
      <c r="B12" s="220">
        <f>IF('toets 1'!B12&lt;&gt;"",'toets 1'!B12,"")</f>
      </c>
      <c r="C12" s="242">
        <f t="shared" si="1"/>
      </c>
      <c r="D12" s="216"/>
      <c r="E12" s="354"/>
      <c r="F12" s="354"/>
      <c r="G12" s="354"/>
      <c r="H12" s="354"/>
      <c r="I12" s="354"/>
      <c r="J12" s="363"/>
      <c r="K12" s="357"/>
      <c r="L12" s="180">
        <f t="shared" si="3"/>
      </c>
      <c r="M12" s="241">
        <f t="shared" si="2"/>
      </c>
      <c r="N12" s="175">
        <f t="shared" si="4"/>
      </c>
      <c r="O12" s="176">
        <f t="shared" si="5"/>
      </c>
      <c r="P12" s="176">
        <f t="shared" si="6"/>
      </c>
      <c r="Q12" s="176">
        <f t="shared" si="7"/>
      </c>
      <c r="R12" s="176">
        <f t="shared" si="8"/>
      </c>
      <c r="S12" s="176">
        <f t="shared" si="9"/>
      </c>
      <c r="T12" s="176"/>
      <c r="U12" s="177"/>
      <c r="V12" s="158"/>
    </row>
    <row r="13" spans="1:22" ht="22.5" customHeight="1">
      <c r="A13" s="178">
        <v>7</v>
      </c>
      <c r="B13" s="220">
        <f>IF('toets 1'!B13&lt;&gt;"",'toets 1'!B13,"")</f>
      </c>
      <c r="C13" s="242">
        <f t="shared" si="1"/>
      </c>
      <c r="D13" s="216"/>
      <c r="E13" s="354"/>
      <c r="F13" s="354"/>
      <c r="G13" s="354"/>
      <c r="H13" s="354"/>
      <c r="I13" s="354"/>
      <c r="J13" s="363"/>
      <c r="K13" s="357"/>
      <c r="L13" s="180">
        <f t="shared" si="3"/>
      </c>
      <c r="M13" s="241">
        <f t="shared" si="2"/>
      </c>
      <c r="N13" s="175">
        <f t="shared" si="4"/>
      </c>
      <c r="O13" s="176">
        <f t="shared" si="5"/>
      </c>
      <c r="P13" s="176">
        <f t="shared" si="6"/>
      </c>
      <c r="Q13" s="176">
        <f t="shared" si="7"/>
      </c>
      <c r="R13" s="176">
        <f t="shared" si="8"/>
      </c>
      <c r="S13" s="176">
        <f t="shared" si="9"/>
      </c>
      <c r="T13" s="176"/>
      <c r="U13" s="177"/>
      <c r="V13" s="158"/>
    </row>
    <row r="14" spans="1:22" ht="22.5" customHeight="1">
      <c r="A14" s="178">
        <v>8</v>
      </c>
      <c r="B14" s="220">
        <f>IF('toets 1'!B14&lt;&gt;"",'toets 1'!B14,"")</f>
      </c>
      <c r="C14" s="242">
        <f t="shared" si="1"/>
      </c>
      <c r="D14" s="216"/>
      <c r="E14" s="354"/>
      <c r="F14" s="354"/>
      <c r="G14" s="354"/>
      <c r="H14" s="354"/>
      <c r="I14" s="354"/>
      <c r="J14" s="363"/>
      <c r="K14" s="357"/>
      <c r="L14" s="180">
        <f t="shared" si="3"/>
      </c>
      <c r="M14" s="241">
        <f t="shared" si="2"/>
      </c>
      <c r="N14" s="175">
        <f t="shared" si="4"/>
      </c>
      <c r="O14" s="176">
        <f t="shared" si="5"/>
      </c>
      <c r="P14" s="176">
        <f t="shared" si="6"/>
      </c>
      <c r="Q14" s="176">
        <f t="shared" si="7"/>
      </c>
      <c r="R14" s="176">
        <f t="shared" si="8"/>
      </c>
      <c r="S14" s="176">
        <f t="shared" si="9"/>
      </c>
      <c r="T14" s="176"/>
      <c r="U14" s="177"/>
      <c r="V14" s="158"/>
    </row>
    <row r="15" spans="1:22" ht="22.5" customHeight="1">
      <c r="A15" s="178">
        <v>9</v>
      </c>
      <c r="B15" s="220">
        <f>IF('toets 1'!B15&lt;&gt;"",'toets 1'!B15,"")</f>
      </c>
      <c r="C15" s="242">
        <f t="shared" si="1"/>
      </c>
      <c r="D15" s="216"/>
      <c r="E15" s="354"/>
      <c r="F15" s="354"/>
      <c r="G15" s="354"/>
      <c r="H15" s="354"/>
      <c r="I15" s="354"/>
      <c r="J15" s="363"/>
      <c r="K15" s="357"/>
      <c r="L15" s="180">
        <f t="shared" si="3"/>
      </c>
      <c r="M15" s="241">
        <f t="shared" si="2"/>
      </c>
      <c r="N15" s="175">
        <f t="shared" si="4"/>
      </c>
      <c r="O15" s="176">
        <f t="shared" si="5"/>
      </c>
      <c r="P15" s="176">
        <f t="shared" si="6"/>
      </c>
      <c r="Q15" s="176">
        <f t="shared" si="7"/>
      </c>
      <c r="R15" s="176">
        <f t="shared" si="8"/>
      </c>
      <c r="S15" s="176">
        <f t="shared" si="9"/>
      </c>
      <c r="T15" s="176"/>
      <c r="U15" s="177"/>
      <c r="V15" s="158"/>
    </row>
    <row r="16" spans="1:22" ht="22.5" customHeight="1">
      <c r="A16" s="178">
        <v>10</v>
      </c>
      <c r="B16" s="220">
        <f>IF('toets 1'!B16&lt;&gt;"",'toets 1'!B16,"")</f>
      </c>
      <c r="C16" s="242">
        <f t="shared" si="1"/>
      </c>
      <c r="D16" s="216"/>
      <c r="E16" s="354"/>
      <c r="F16" s="354"/>
      <c r="G16" s="354"/>
      <c r="H16" s="354"/>
      <c r="I16" s="354"/>
      <c r="J16" s="363"/>
      <c r="K16" s="357"/>
      <c r="L16" s="180">
        <f t="shared" si="3"/>
      </c>
      <c r="M16" s="241">
        <f t="shared" si="2"/>
      </c>
      <c r="N16" s="175">
        <f t="shared" si="4"/>
      </c>
      <c r="O16" s="176">
        <f t="shared" si="5"/>
      </c>
      <c r="P16" s="176">
        <f t="shared" si="6"/>
      </c>
      <c r="Q16" s="176">
        <f t="shared" si="7"/>
      </c>
      <c r="R16" s="176">
        <f t="shared" si="8"/>
      </c>
      <c r="S16" s="176">
        <f t="shared" si="9"/>
      </c>
      <c r="T16" s="176"/>
      <c r="U16" s="177"/>
      <c r="V16" s="158"/>
    </row>
    <row r="17" spans="1:22" ht="22.5" customHeight="1">
      <c r="A17" s="178">
        <v>11</v>
      </c>
      <c r="B17" s="220">
        <f>IF('toets 1'!B17&lt;&gt;"",'toets 1'!B17,"")</f>
      </c>
      <c r="C17" s="242">
        <f t="shared" si="1"/>
      </c>
      <c r="D17" s="216"/>
      <c r="E17" s="354"/>
      <c r="F17" s="354"/>
      <c r="G17" s="354"/>
      <c r="H17" s="354"/>
      <c r="I17" s="354"/>
      <c r="J17" s="363"/>
      <c r="K17" s="357"/>
      <c r="L17" s="180">
        <f t="shared" si="3"/>
      </c>
      <c r="M17" s="241">
        <f t="shared" si="2"/>
      </c>
      <c r="N17" s="175">
        <f t="shared" si="4"/>
      </c>
      <c r="O17" s="176">
        <f t="shared" si="5"/>
      </c>
      <c r="P17" s="176">
        <f t="shared" si="6"/>
      </c>
      <c r="Q17" s="176">
        <f t="shared" si="7"/>
      </c>
      <c r="R17" s="176">
        <f t="shared" si="8"/>
      </c>
      <c r="S17" s="176">
        <f t="shared" si="9"/>
      </c>
      <c r="T17" s="176"/>
      <c r="U17" s="177"/>
      <c r="V17" s="158"/>
    </row>
    <row r="18" spans="1:22" ht="22.5" customHeight="1">
      <c r="A18" s="178">
        <v>12</v>
      </c>
      <c r="B18" s="220">
        <f>IF('toets 1'!B18&lt;&gt;"",'toets 1'!B18,"")</f>
      </c>
      <c r="C18" s="242">
        <f t="shared" si="1"/>
      </c>
      <c r="D18" s="216"/>
      <c r="E18" s="354"/>
      <c r="F18" s="354"/>
      <c r="G18" s="354"/>
      <c r="H18" s="354"/>
      <c r="I18" s="354"/>
      <c r="J18" s="363"/>
      <c r="K18" s="357"/>
      <c r="L18" s="180">
        <f t="shared" si="3"/>
      </c>
      <c r="M18" s="241">
        <f t="shared" si="2"/>
      </c>
      <c r="N18" s="175">
        <f t="shared" si="4"/>
      </c>
      <c r="O18" s="176">
        <f t="shared" si="5"/>
      </c>
      <c r="P18" s="176">
        <f t="shared" si="6"/>
      </c>
      <c r="Q18" s="176">
        <f t="shared" si="7"/>
      </c>
      <c r="R18" s="176">
        <f t="shared" si="8"/>
      </c>
      <c r="S18" s="176">
        <f t="shared" si="9"/>
      </c>
      <c r="T18" s="176"/>
      <c r="U18" s="177"/>
      <c r="V18" s="158"/>
    </row>
    <row r="19" spans="1:22" ht="22.5" customHeight="1">
      <c r="A19" s="178">
        <v>13</v>
      </c>
      <c r="B19" s="220">
        <f>IF('toets 1'!B19&lt;&gt;"",'toets 1'!B19,"")</f>
      </c>
      <c r="C19" s="242">
        <f t="shared" si="1"/>
      </c>
      <c r="D19" s="216"/>
      <c r="E19" s="354"/>
      <c r="F19" s="354"/>
      <c r="G19" s="354"/>
      <c r="H19" s="354"/>
      <c r="I19" s="354"/>
      <c r="J19" s="363"/>
      <c r="K19" s="357"/>
      <c r="L19" s="180">
        <f t="shared" si="3"/>
      </c>
      <c r="M19" s="241">
        <f t="shared" si="2"/>
      </c>
      <c r="N19" s="175">
        <f t="shared" si="4"/>
      </c>
      <c r="O19" s="176">
        <f t="shared" si="5"/>
      </c>
      <c r="P19" s="176">
        <f t="shared" si="6"/>
      </c>
      <c r="Q19" s="176">
        <f t="shared" si="7"/>
      </c>
      <c r="R19" s="176">
        <f t="shared" si="8"/>
      </c>
      <c r="S19" s="176">
        <f t="shared" si="9"/>
      </c>
      <c r="T19" s="176"/>
      <c r="U19" s="177"/>
      <c r="V19" s="158"/>
    </row>
    <row r="20" spans="1:22" ht="22.5" customHeight="1">
      <c r="A20" s="178">
        <v>14</v>
      </c>
      <c r="B20" s="220">
        <f>IF('toets 1'!B20&lt;&gt;"",'toets 1'!B20,"")</f>
      </c>
      <c r="C20" s="242">
        <f t="shared" si="1"/>
      </c>
      <c r="D20" s="216"/>
      <c r="E20" s="354"/>
      <c r="F20" s="354"/>
      <c r="G20" s="354"/>
      <c r="H20" s="354"/>
      <c r="I20" s="354"/>
      <c r="J20" s="363"/>
      <c r="K20" s="357"/>
      <c r="L20" s="180">
        <f t="shared" si="3"/>
      </c>
      <c r="M20" s="241">
        <f t="shared" si="2"/>
      </c>
      <c r="N20" s="175">
        <f t="shared" si="4"/>
      </c>
      <c r="O20" s="176">
        <f t="shared" si="5"/>
      </c>
      <c r="P20" s="176">
        <f t="shared" si="6"/>
      </c>
      <c r="Q20" s="176">
        <f t="shared" si="7"/>
      </c>
      <c r="R20" s="176">
        <f t="shared" si="8"/>
      </c>
      <c r="S20" s="176">
        <f t="shared" si="9"/>
      </c>
      <c r="T20" s="176"/>
      <c r="U20" s="177"/>
      <c r="V20" s="158"/>
    </row>
    <row r="21" spans="1:22" ht="22.5" customHeight="1">
      <c r="A21" s="178">
        <v>15</v>
      </c>
      <c r="B21" s="220">
        <f>IF('toets 1'!B21&lt;&gt;"",'toets 1'!B21,"")</f>
      </c>
      <c r="C21" s="242">
        <f t="shared" si="1"/>
      </c>
      <c r="D21" s="216"/>
      <c r="E21" s="354"/>
      <c r="F21" s="354"/>
      <c r="G21" s="354"/>
      <c r="H21" s="354"/>
      <c r="I21" s="354"/>
      <c r="J21" s="363"/>
      <c r="K21" s="357"/>
      <c r="L21" s="180">
        <f t="shared" si="3"/>
      </c>
      <c r="M21" s="241">
        <f t="shared" si="2"/>
      </c>
      <c r="N21" s="175">
        <f t="shared" si="4"/>
      </c>
      <c r="O21" s="176">
        <f t="shared" si="5"/>
      </c>
      <c r="P21" s="176">
        <f t="shared" si="6"/>
      </c>
      <c r="Q21" s="176">
        <f t="shared" si="7"/>
      </c>
      <c r="R21" s="176">
        <f t="shared" si="8"/>
      </c>
      <c r="S21" s="176">
        <f t="shared" si="9"/>
      </c>
      <c r="T21" s="176"/>
      <c r="U21" s="177"/>
      <c r="V21" s="158"/>
    </row>
    <row r="22" spans="1:22" ht="22.5" customHeight="1">
      <c r="A22" s="178">
        <v>16</v>
      </c>
      <c r="B22" s="220">
        <f>IF('toets 1'!B22&lt;&gt;"",'toets 1'!B22,"")</f>
      </c>
      <c r="C22" s="242">
        <f t="shared" si="1"/>
      </c>
      <c r="D22" s="216"/>
      <c r="E22" s="354"/>
      <c r="F22" s="354"/>
      <c r="G22" s="354"/>
      <c r="H22" s="354"/>
      <c r="I22" s="354"/>
      <c r="J22" s="363"/>
      <c r="K22" s="357"/>
      <c r="L22" s="180">
        <f t="shared" si="3"/>
      </c>
      <c r="M22" s="241">
        <f t="shared" si="2"/>
      </c>
      <c r="N22" s="175">
        <f t="shared" si="4"/>
      </c>
      <c r="O22" s="176">
        <f t="shared" si="5"/>
      </c>
      <c r="P22" s="176">
        <f t="shared" si="6"/>
      </c>
      <c r="Q22" s="176">
        <f t="shared" si="7"/>
      </c>
      <c r="R22" s="176">
        <f t="shared" si="8"/>
      </c>
      <c r="S22" s="176">
        <f t="shared" si="9"/>
      </c>
      <c r="T22" s="176"/>
      <c r="U22" s="177"/>
      <c r="V22" s="158"/>
    </row>
    <row r="23" spans="1:22" ht="22.5" customHeight="1">
      <c r="A23" s="178">
        <v>17</v>
      </c>
      <c r="B23" s="220">
        <f>IF('toets 1'!B23&lt;&gt;"",'toets 1'!B23,"")</f>
      </c>
      <c r="C23" s="242">
        <f t="shared" si="1"/>
      </c>
      <c r="D23" s="216"/>
      <c r="E23" s="354"/>
      <c r="F23" s="354"/>
      <c r="G23" s="354"/>
      <c r="H23" s="354"/>
      <c r="I23" s="354"/>
      <c r="J23" s="363"/>
      <c r="K23" s="357"/>
      <c r="L23" s="180">
        <f t="shared" si="3"/>
      </c>
      <c r="M23" s="241">
        <f t="shared" si="2"/>
      </c>
      <c r="N23" s="175">
        <f t="shared" si="4"/>
      </c>
      <c r="O23" s="176">
        <f t="shared" si="5"/>
      </c>
      <c r="P23" s="176">
        <f t="shared" si="6"/>
      </c>
      <c r="Q23" s="176">
        <f t="shared" si="7"/>
      </c>
      <c r="R23" s="176">
        <f t="shared" si="8"/>
      </c>
      <c r="S23" s="176">
        <f t="shared" si="9"/>
      </c>
      <c r="T23" s="176"/>
      <c r="U23" s="177"/>
      <c r="V23" s="158"/>
    </row>
    <row r="24" spans="1:22" ht="22.5" customHeight="1">
      <c r="A24" s="178">
        <v>18</v>
      </c>
      <c r="B24" s="220">
        <f>IF('toets 1'!B24&lt;&gt;"",'toets 1'!B24,"")</f>
      </c>
      <c r="C24" s="242">
        <f t="shared" si="1"/>
      </c>
      <c r="D24" s="216"/>
      <c r="E24" s="354"/>
      <c r="F24" s="354"/>
      <c r="G24" s="354"/>
      <c r="H24" s="354"/>
      <c r="I24" s="354"/>
      <c r="J24" s="363"/>
      <c r="K24" s="357"/>
      <c r="L24" s="180">
        <f t="shared" si="3"/>
      </c>
      <c r="M24" s="241">
        <f t="shared" si="2"/>
      </c>
      <c r="N24" s="175">
        <f t="shared" si="4"/>
      </c>
      <c r="O24" s="176">
        <f t="shared" si="5"/>
      </c>
      <c r="P24" s="176">
        <f t="shared" si="6"/>
      </c>
      <c r="Q24" s="176">
        <f t="shared" si="7"/>
      </c>
      <c r="R24" s="176">
        <f t="shared" si="8"/>
      </c>
      <c r="S24" s="176">
        <f t="shared" si="9"/>
      </c>
      <c r="T24" s="176"/>
      <c r="U24" s="177"/>
      <c r="V24" s="158"/>
    </row>
    <row r="25" spans="1:22" ht="22.5" customHeight="1">
      <c r="A25" s="178">
        <v>19</v>
      </c>
      <c r="B25" s="220">
        <f>IF('toets 1'!B25&lt;&gt;"",'toets 1'!B25,"")</f>
      </c>
      <c r="C25" s="242">
        <f t="shared" si="1"/>
      </c>
      <c r="D25" s="216"/>
      <c r="E25" s="354"/>
      <c r="F25" s="354"/>
      <c r="G25" s="354"/>
      <c r="H25" s="354"/>
      <c r="I25" s="354"/>
      <c r="J25" s="363"/>
      <c r="K25" s="357"/>
      <c r="L25" s="180">
        <f t="shared" si="3"/>
      </c>
      <c r="M25" s="241">
        <f t="shared" si="2"/>
      </c>
      <c r="N25" s="175">
        <f t="shared" si="4"/>
      </c>
      <c r="O25" s="176">
        <f t="shared" si="5"/>
      </c>
      <c r="P25" s="176">
        <f t="shared" si="6"/>
      </c>
      <c r="Q25" s="176">
        <f t="shared" si="7"/>
      </c>
      <c r="R25" s="176">
        <f t="shared" si="8"/>
      </c>
      <c r="S25" s="176">
        <f t="shared" si="9"/>
      </c>
      <c r="T25" s="176"/>
      <c r="U25" s="177"/>
      <c r="V25" s="158"/>
    </row>
    <row r="26" spans="1:22" ht="22.5" customHeight="1">
      <c r="A26" s="178">
        <v>20</v>
      </c>
      <c r="B26" s="220">
        <f>IF('toets 1'!B26&lt;&gt;"",'toets 1'!B26,"")</f>
      </c>
      <c r="C26" s="242">
        <f t="shared" si="1"/>
      </c>
      <c r="D26" s="216"/>
      <c r="E26" s="354"/>
      <c r="F26" s="354"/>
      <c r="G26" s="354"/>
      <c r="H26" s="354"/>
      <c r="I26" s="354"/>
      <c r="J26" s="363"/>
      <c r="K26" s="357"/>
      <c r="L26" s="180">
        <f t="shared" si="3"/>
      </c>
      <c r="M26" s="241">
        <f t="shared" si="2"/>
      </c>
      <c r="N26" s="175">
        <f t="shared" si="4"/>
      </c>
      <c r="O26" s="176">
        <f t="shared" si="5"/>
      </c>
      <c r="P26" s="176">
        <f t="shared" si="6"/>
      </c>
      <c r="Q26" s="176">
        <f t="shared" si="7"/>
      </c>
      <c r="R26" s="176">
        <f t="shared" si="8"/>
      </c>
      <c r="S26" s="176">
        <f t="shared" si="9"/>
      </c>
      <c r="T26" s="176"/>
      <c r="U26" s="177"/>
      <c r="V26" s="158"/>
    </row>
    <row r="27" spans="1:22" ht="22.5" customHeight="1">
      <c r="A27" s="178">
        <v>21</v>
      </c>
      <c r="B27" s="220">
        <f>IF('toets 1'!B27&lt;&gt;"",'toets 1'!B27,"")</f>
      </c>
      <c r="C27" s="242">
        <f t="shared" si="1"/>
      </c>
      <c r="D27" s="216"/>
      <c r="E27" s="354"/>
      <c r="F27" s="354"/>
      <c r="G27" s="354"/>
      <c r="H27" s="354"/>
      <c r="I27" s="354"/>
      <c r="J27" s="363"/>
      <c r="K27" s="357"/>
      <c r="L27" s="180">
        <f t="shared" si="3"/>
      </c>
      <c r="M27" s="241">
        <f t="shared" si="2"/>
      </c>
      <c r="N27" s="175">
        <f t="shared" si="4"/>
      </c>
      <c r="O27" s="176">
        <f t="shared" si="5"/>
      </c>
      <c r="P27" s="176">
        <f t="shared" si="6"/>
      </c>
      <c r="Q27" s="176">
        <f t="shared" si="7"/>
      </c>
      <c r="R27" s="176">
        <f t="shared" si="8"/>
      </c>
      <c r="S27" s="176">
        <f t="shared" si="9"/>
      </c>
      <c r="T27" s="176"/>
      <c r="U27" s="177"/>
      <c r="V27" s="158"/>
    </row>
    <row r="28" spans="1:22" ht="22.5" customHeight="1">
      <c r="A28" s="178">
        <v>22</v>
      </c>
      <c r="B28" s="220">
        <f>IF('toets 1'!B28&lt;&gt;"",'toets 1'!B28,"")</f>
      </c>
      <c r="C28" s="242">
        <f t="shared" si="1"/>
      </c>
      <c r="D28" s="216"/>
      <c r="E28" s="354"/>
      <c r="F28" s="354"/>
      <c r="G28" s="354"/>
      <c r="H28" s="354"/>
      <c r="I28" s="354"/>
      <c r="J28" s="363"/>
      <c r="K28" s="357"/>
      <c r="L28" s="180">
        <f t="shared" si="3"/>
      </c>
      <c r="M28" s="241">
        <f t="shared" si="2"/>
      </c>
      <c r="N28" s="175">
        <f t="shared" si="4"/>
      </c>
      <c r="O28" s="176">
        <f t="shared" si="5"/>
      </c>
      <c r="P28" s="176">
        <f t="shared" si="6"/>
      </c>
      <c r="Q28" s="176">
        <f t="shared" si="7"/>
      </c>
      <c r="R28" s="176">
        <f t="shared" si="8"/>
      </c>
      <c r="S28" s="176">
        <f t="shared" si="9"/>
      </c>
      <c r="T28" s="176"/>
      <c r="U28" s="177"/>
      <c r="V28" s="158"/>
    </row>
    <row r="29" spans="1:22" ht="22.5" customHeight="1">
      <c r="A29" s="178">
        <v>23</v>
      </c>
      <c r="B29" s="220">
        <f>IF('toets 1'!B29&lt;&gt;"",'toets 1'!B29,"")</f>
      </c>
      <c r="C29" s="242">
        <f t="shared" si="1"/>
      </c>
      <c r="D29" s="216"/>
      <c r="E29" s="354"/>
      <c r="F29" s="354"/>
      <c r="G29" s="354"/>
      <c r="H29" s="354"/>
      <c r="I29" s="354"/>
      <c r="J29" s="363"/>
      <c r="K29" s="357"/>
      <c r="L29" s="180">
        <f t="shared" si="3"/>
      </c>
      <c r="M29" s="241">
        <f t="shared" si="2"/>
      </c>
      <c r="N29" s="175">
        <f t="shared" si="4"/>
      </c>
      <c r="O29" s="176">
        <f t="shared" si="5"/>
      </c>
      <c r="P29" s="176">
        <f t="shared" si="6"/>
      </c>
      <c r="Q29" s="176">
        <f t="shared" si="7"/>
      </c>
      <c r="R29" s="176">
        <f t="shared" si="8"/>
      </c>
      <c r="S29" s="176">
        <f t="shared" si="9"/>
      </c>
      <c r="T29" s="176"/>
      <c r="U29" s="177"/>
      <c r="V29" s="158"/>
    </row>
    <row r="30" spans="1:22" ht="22.5" customHeight="1">
      <c r="A30" s="178">
        <v>24</v>
      </c>
      <c r="B30" s="220">
        <f>IF('toets 1'!B30&lt;&gt;"",'toets 1'!B30,"")</f>
      </c>
      <c r="C30" s="242">
        <f t="shared" si="1"/>
      </c>
      <c r="D30" s="216"/>
      <c r="E30" s="354"/>
      <c r="F30" s="354"/>
      <c r="G30" s="354"/>
      <c r="H30" s="354"/>
      <c r="I30" s="354"/>
      <c r="J30" s="363"/>
      <c r="K30" s="357"/>
      <c r="L30" s="180">
        <f t="shared" si="3"/>
      </c>
      <c r="M30" s="241">
        <f t="shared" si="2"/>
      </c>
      <c r="N30" s="175">
        <f t="shared" si="4"/>
      </c>
      <c r="O30" s="176">
        <f t="shared" si="5"/>
      </c>
      <c r="P30" s="176">
        <f t="shared" si="6"/>
      </c>
      <c r="Q30" s="176">
        <f t="shared" si="7"/>
      </c>
      <c r="R30" s="176">
        <f t="shared" si="8"/>
      </c>
      <c r="S30" s="176">
        <f t="shared" si="9"/>
      </c>
      <c r="T30" s="176"/>
      <c r="U30" s="177"/>
      <c r="V30" s="158"/>
    </row>
    <row r="31" spans="1:22" ht="22.5" customHeight="1">
      <c r="A31" s="178">
        <v>25</v>
      </c>
      <c r="B31" s="220">
        <f>IF('toets 1'!B31&lt;&gt;"",'toets 1'!B31,"")</f>
      </c>
      <c r="C31" s="242">
        <f t="shared" si="1"/>
      </c>
      <c r="D31" s="216"/>
      <c r="E31" s="354"/>
      <c r="F31" s="354"/>
      <c r="G31" s="354"/>
      <c r="H31" s="354"/>
      <c r="I31" s="354"/>
      <c r="J31" s="363"/>
      <c r="K31" s="357"/>
      <c r="L31" s="180">
        <f t="shared" si="3"/>
      </c>
      <c r="M31" s="241">
        <f t="shared" si="2"/>
      </c>
      <c r="N31" s="175">
        <f t="shared" si="4"/>
      </c>
      <c r="O31" s="176">
        <f t="shared" si="5"/>
      </c>
      <c r="P31" s="176">
        <f t="shared" si="6"/>
      </c>
      <c r="Q31" s="176">
        <f t="shared" si="7"/>
      </c>
      <c r="R31" s="176">
        <f t="shared" si="8"/>
      </c>
      <c r="S31" s="176">
        <f t="shared" si="9"/>
      </c>
      <c r="T31" s="176"/>
      <c r="U31" s="177"/>
      <c r="V31" s="158"/>
    </row>
    <row r="32" spans="1:22" ht="22.5" customHeight="1">
      <c r="A32" s="178">
        <v>26</v>
      </c>
      <c r="B32" s="220">
        <f>IF('toets 1'!B32&lt;&gt;"",'toets 1'!B32,"")</f>
      </c>
      <c r="C32" s="242">
        <f t="shared" si="1"/>
      </c>
      <c r="D32" s="216"/>
      <c r="E32" s="354"/>
      <c r="F32" s="354"/>
      <c r="G32" s="354"/>
      <c r="H32" s="354"/>
      <c r="I32" s="354"/>
      <c r="J32" s="363"/>
      <c r="K32" s="357"/>
      <c r="L32" s="180">
        <f t="shared" si="3"/>
      </c>
      <c r="M32" s="241">
        <f t="shared" si="2"/>
      </c>
      <c r="N32" s="175">
        <f t="shared" si="4"/>
      </c>
      <c r="O32" s="176">
        <f t="shared" si="5"/>
      </c>
      <c r="P32" s="176">
        <f t="shared" si="6"/>
      </c>
      <c r="Q32" s="176">
        <f t="shared" si="7"/>
      </c>
      <c r="R32" s="176">
        <f t="shared" si="8"/>
      </c>
      <c r="S32" s="176">
        <f t="shared" si="9"/>
      </c>
      <c r="T32" s="176"/>
      <c r="U32" s="177"/>
      <c r="V32" s="158"/>
    </row>
    <row r="33" spans="1:22" ht="22.5" customHeight="1">
      <c r="A33" s="178">
        <v>27</v>
      </c>
      <c r="B33" s="220">
        <f>IF('toets 1'!B33&lt;&gt;"",'toets 1'!B33,"")</f>
      </c>
      <c r="C33" s="242">
        <f t="shared" si="1"/>
      </c>
      <c r="D33" s="216"/>
      <c r="E33" s="354"/>
      <c r="F33" s="354"/>
      <c r="G33" s="354"/>
      <c r="H33" s="354"/>
      <c r="I33" s="354"/>
      <c r="J33" s="363"/>
      <c r="K33" s="357"/>
      <c r="L33" s="243">
        <f t="shared" si="3"/>
      </c>
      <c r="M33" s="241">
        <f t="shared" si="2"/>
      </c>
      <c r="N33" s="175">
        <f t="shared" si="4"/>
      </c>
      <c r="O33" s="176">
        <f t="shared" si="5"/>
      </c>
      <c r="P33" s="176">
        <f t="shared" si="6"/>
      </c>
      <c r="Q33" s="176">
        <f t="shared" si="7"/>
      </c>
      <c r="R33" s="176">
        <f t="shared" si="8"/>
      </c>
      <c r="S33" s="176">
        <f t="shared" si="9"/>
      </c>
      <c r="T33" s="176"/>
      <c r="U33" s="177"/>
      <c r="V33" s="158"/>
    </row>
    <row r="34" spans="1:22" ht="22.5" customHeight="1">
      <c r="A34" s="178">
        <v>28</v>
      </c>
      <c r="B34" s="220">
        <f>IF('toets 1'!B34&lt;&gt;"",'toets 1'!B34,"")</f>
      </c>
      <c r="C34" s="242">
        <f t="shared" si="1"/>
      </c>
      <c r="D34" s="216"/>
      <c r="E34" s="354"/>
      <c r="F34" s="354"/>
      <c r="G34" s="354"/>
      <c r="H34" s="354"/>
      <c r="I34" s="354"/>
      <c r="J34" s="363"/>
      <c r="K34" s="357"/>
      <c r="L34" s="180">
        <f t="shared" si="3"/>
      </c>
      <c r="M34" s="241">
        <f t="shared" si="2"/>
      </c>
      <c r="N34" s="175">
        <f t="shared" si="4"/>
      </c>
      <c r="O34" s="176">
        <f t="shared" si="5"/>
      </c>
      <c r="P34" s="176">
        <f t="shared" si="6"/>
      </c>
      <c r="Q34" s="176">
        <f t="shared" si="7"/>
      </c>
      <c r="R34" s="176">
        <f t="shared" si="8"/>
      </c>
      <c r="S34" s="176">
        <f t="shared" si="9"/>
      </c>
      <c r="T34" s="176"/>
      <c r="U34" s="177"/>
      <c r="V34" s="158"/>
    </row>
    <row r="35" spans="1:22" ht="22.5" customHeight="1">
      <c r="A35" s="178">
        <v>29</v>
      </c>
      <c r="B35" s="220">
        <f>IF('toets 1'!B35&lt;&gt;"",'toets 1'!B35,"")</f>
      </c>
      <c r="C35" s="242">
        <f t="shared" si="1"/>
      </c>
      <c r="D35" s="216"/>
      <c r="E35" s="354"/>
      <c r="F35" s="354"/>
      <c r="G35" s="354"/>
      <c r="H35" s="354"/>
      <c r="I35" s="354"/>
      <c r="J35" s="363"/>
      <c r="K35" s="357"/>
      <c r="L35" s="180">
        <f t="shared" si="3"/>
      </c>
      <c r="M35" s="241">
        <f t="shared" si="2"/>
      </c>
      <c r="N35" s="175">
        <f t="shared" si="4"/>
      </c>
      <c r="O35" s="176">
        <f t="shared" si="5"/>
      </c>
      <c r="P35" s="176">
        <f t="shared" si="6"/>
      </c>
      <c r="Q35" s="176">
        <f t="shared" si="7"/>
      </c>
      <c r="R35" s="176">
        <f t="shared" si="8"/>
      </c>
      <c r="S35" s="176">
        <f t="shared" si="9"/>
      </c>
      <c r="T35" s="176"/>
      <c r="U35" s="177"/>
      <c r="V35" s="158"/>
    </row>
    <row r="36" spans="1:22" ht="22.5" customHeight="1">
      <c r="A36" s="178">
        <v>30</v>
      </c>
      <c r="B36" s="220">
        <f>IF('toets 1'!B36&lt;&gt;"",'toets 1'!B36,"")</f>
      </c>
      <c r="C36" s="242">
        <f t="shared" si="1"/>
      </c>
      <c r="D36" s="216"/>
      <c r="E36" s="354"/>
      <c r="F36" s="354"/>
      <c r="G36" s="354"/>
      <c r="H36" s="354"/>
      <c r="I36" s="354"/>
      <c r="J36" s="363"/>
      <c r="K36" s="357"/>
      <c r="L36" s="180">
        <f t="shared" si="3"/>
      </c>
      <c r="M36" s="241">
        <f t="shared" si="2"/>
      </c>
      <c r="N36" s="175">
        <f t="shared" si="4"/>
      </c>
      <c r="O36" s="176">
        <f t="shared" si="5"/>
      </c>
      <c r="P36" s="176">
        <f t="shared" si="6"/>
      </c>
      <c r="Q36" s="176">
        <f t="shared" si="7"/>
      </c>
      <c r="R36" s="176">
        <f t="shared" si="8"/>
      </c>
      <c r="S36" s="176">
        <f t="shared" si="9"/>
      </c>
      <c r="T36" s="176"/>
      <c r="U36" s="177"/>
      <c r="V36" s="158"/>
    </row>
    <row r="37" spans="1:22" ht="22.5" customHeight="1">
      <c r="A37" s="178">
        <v>31</v>
      </c>
      <c r="B37" s="220">
        <f>IF('toets 1'!B37&lt;&gt;"",'toets 1'!B37,"")</f>
      </c>
      <c r="C37" s="242">
        <f t="shared" si="1"/>
      </c>
      <c r="D37" s="216"/>
      <c r="E37" s="354"/>
      <c r="F37" s="354"/>
      <c r="G37" s="354"/>
      <c r="H37" s="354"/>
      <c r="I37" s="354"/>
      <c r="J37" s="363"/>
      <c r="K37" s="357"/>
      <c r="L37" s="180">
        <f t="shared" si="3"/>
      </c>
      <c r="M37" s="241">
        <f t="shared" si="2"/>
      </c>
      <c r="N37" s="175">
        <f t="shared" si="4"/>
      </c>
      <c r="O37" s="176">
        <f t="shared" si="5"/>
      </c>
      <c r="P37" s="176">
        <f t="shared" si="6"/>
      </c>
      <c r="Q37" s="176">
        <f t="shared" si="7"/>
      </c>
      <c r="R37" s="176">
        <f t="shared" si="8"/>
      </c>
      <c r="S37" s="176">
        <f t="shared" si="9"/>
      </c>
      <c r="T37" s="176"/>
      <c r="U37" s="177"/>
      <c r="V37" s="158"/>
    </row>
    <row r="38" spans="1:22" ht="22.5" customHeight="1">
      <c r="A38" s="178">
        <v>32</v>
      </c>
      <c r="B38" s="220">
        <f>IF('toets 1'!B38&lt;&gt;"",'toets 1'!B38,"")</f>
      </c>
      <c r="C38" s="242">
        <f t="shared" si="1"/>
      </c>
      <c r="D38" s="216"/>
      <c r="E38" s="354"/>
      <c r="F38" s="354"/>
      <c r="G38" s="354"/>
      <c r="H38" s="354"/>
      <c r="I38" s="354"/>
      <c r="J38" s="363"/>
      <c r="K38" s="357"/>
      <c r="L38" s="180">
        <f t="shared" si="3"/>
      </c>
      <c r="M38" s="241">
        <f t="shared" si="2"/>
      </c>
      <c r="N38" s="175">
        <f t="shared" si="4"/>
      </c>
      <c r="O38" s="176">
        <f t="shared" si="5"/>
      </c>
      <c r="P38" s="176">
        <f t="shared" si="6"/>
      </c>
      <c r="Q38" s="176">
        <f t="shared" si="7"/>
      </c>
      <c r="R38" s="176">
        <f t="shared" si="8"/>
      </c>
      <c r="S38" s="176">
        <f t="shared" si="9"/>
      </c>
      <c r="T38" s="176"/>
      <c r="U38" s="177"/>
      <c r="V38" s="158"/>
    </row>
    <row r="39" spans="1:22" ht="22.5" customHeight="1">
      <c r="A39" s="178">
        <v>33</v>
      </c>
      <c r="B39" s="220">
        <f>IF('toets 1'!B39&lt;&gt;"",'toets 1'!B39,"")</f>
      </c>
      <c r="C39" s="242">
        <f t="shared" si="1"/>
      </c>
      <c r="D39" s="216"/>
      <c r="E39" s="354"/>
      <c r="F39" s="354"/>
      <c r="G39" s="354"/>
      <c r="H39" s="354"/>
      <c r="I39" s="354"/>
      <c r="J39" s="363"/>
      <c r="K39" s="357"/>
      <c r="L39" s="180">
        <f t="shared" si="3"/>
      </c>
      <c r="M39" s="241">
        <f t="shared" si="2"/>
      </c>
      <c r="N39" s="175">
        <f t="shared" si="4"/>
      </c>
      <c r="O39" s="176">
        <f t="shared" si="5"/>
      </c>
      <c r="P39" s="176">
        <f t="shared" si="6"/>
      </c>
      <c r="Q39" s="176">
        <f t="shared" si="7"/>
      </c>
      <c r="R39" s="176">
        <f t="shared" si="8"/>
      </c>
      <c r="S39" s="176">
        <f t="shared" si="9"/>
      </c>
      <c r="T39" s="176"/>
      <c r="U39" s="177"/>
      <c r="V39" s="158"/>
    </row>
    <row r="40" spans="1:22" ht="22.5" customHeight="1">
      <c r="A40" s="178">
        <v>34</v>
      </c>
      <c r="B40" s="220">
        <f>IF('toets 1'!B40&lt;&gt;"",'toets 1'!B40,"")</f>
      </c>
      <c r="C40" s="242">
        <f t="shared" si="1"/>
      </c>
      <c r="D40" s="216"/>
      <c r="E40" s="354"/>
      <c r="F40" s="354"/>
      <c r="G40" s="354"/>
      <c r="H40" s="354"/>
      <c r="I40" s="354"/>
      <c r="J40" s="363"/>
      <c r="K40" s="357"/>
      <c r="L40" s="180">
        <f t="shared" si="3"/>
      </c>
      <c r="M40" s="241">
        <f t="shared" si="2"/>
      </c>
      <c r="N40" s="175">
        <f t="shared" si="4"/>
      </c>
      <c r="O40" s="176">
        <f t="shared" si="5"/>
      </c>
      <c r="P40" s="176">
        <f t="shared" si="6"/>
      </c>
      <c r="Q40" s="176">
        <f t="shared" si="7"/>
      </c>
      <c r="R40" s="176">
        <f t="shared" si="8"/>
      </c>
      <c r="S40" s="176">
        <f t="shared" si="9"/>
      </c>
      <c r="T40" s="176"/>
      <c r="U40" s="177"/>
      <c r="V40" s="158"/>
    </row>
    <row r="41" spans="1:22" ht="22.5" customHeight="1" thickBot="1">
      <c r="A41" s="183">
        <v>35</v>
      </c>
      <c r="B41" s="221">
        <f>IF('toets 1'!B41&lt;&gt;"",'toets 1'!B41,"")</f>
      </c>
      <c r="C41" s="244">
        <f t="shared" si="1"/>
      </c>
      <c r="D41" s="218"/>
      <c r="E41" s="355"/>
      <c r="F41" s="355"/>
      <c r="G41" s="355"/>
      <c r="H41" s="355"/>
      <c r="I41" s="355"/>
      <c r="J41" s="364"/>
      <c r="K41" s="358"/>
      <c r="L41" s="245">
        <f t="shared" si="3"/>
      </c>
      <c r="M41" s="246">
        <f t="shared" si="2"/>
      </c>
      <c r="N41" s="247">
        <f t="shared" si="4"/>
      </c>
      <c r="O41" s="248">
        <f t="shared" si="5"/>
      </c>
      <c r="P41" s="248">
        <f t="shared" si="6"/>
      </c>
      <c r="Q41" s="248">
        <f t="shared" si="7"/>
      </c>
      <c r="R41" s="248">
        <f t="shared" si="8"/>
      </c>
      <c r="S41" s="248">
        <f t="shared" si="9"/>
      </c>
      <c r="T41" s="248"/>
      <c r="U41" s="249"/>
      <c r="V41" s="158"/>
    </row>
    <row r="42" spans="1:22" ht="22.5" customHeight="1" thickBot="1">
      <c r="A42" s="190"/>
      <c r="B42" s="191" t="s">
        <v>3</v>
      </c>
      <c r="C42" s="250">
        <f>IF(COUNTBLANK(C7:C41)&gt;34,"",AVERAGE(C7:C41))</f>
      </c>
      <c r="D42" s="251">
        <f aca="true" t="shared" si="10" ref="D42:I42">IF(COUNTBLANK(D7:D41)&gt;34,"",AVERAGE(D7:D41))</f>
      </c>
      <c r="E42" s="251">
        <f t="shared" si="10"/>
      </c>
      <c r="F42" s="251">
        <f t="shared" si="10"/>
      </c>
      <c r="G42" s="251">
        <f t="shared" si="10"/>
      </c>
      <c r="H42" s="251">
        <f t="shared" si="10"/>
      </c>
      <c r="I42" s="251">
        <f t="shared" si="10"/>
      </c>
      <c r="J42" s="251"/>
      <c r="K42" s="252"/>
      <c r="L42" s="253"/>
      <c r="M42" s="254" t="e">
        <f aca="true" t="shared" si="11" ref="M42:S42">IF(COUNTBLANK(M15:M41)&gt;34,"",AVERAGE(M7:M41))</f>
        <v>#DIV/0!</v>
      </c>
      <c r="N42" s="255" t="e">
        <f t="shared" si="11"/>
        <v>#DIV/0!</v>
      </c>
      <c r="O42" s="256" t="e">
        <f t="shared" si="11"/>
        <v>#DIV/0!</v>
      </c>
      <c r="P42" s="256" t="e">
        <f t="shared" si="11"/>
        <v>#DIV/0!</v>
      </c>
      <c r="Q42" s="256" t="e">
        <f t="shared" si="11"/>
        <v>#DIV/0!</v>
      </c>
      <c r="R42" s="256" t="e">
        <f t="shared" si="11"/>
        <v>#DIV/0!</v>
      </c>
      <c r="S42" s="256" t="e">
        <f t="shared" si="11"/>
        <v>#DIV/0!</v>
      </c>
      <c r="T42" s="256"/>
      <c r="U42" s="257"/>
      <c r="V42" s="158"/>
    </row>
    <row r="43" spans="1:22" ht="22.5" customHeight="1" thickBot="1">
      <c r="A43" s="200">
        <f>COUNTBLANK(C$7:C$41)</f>
        <v>35</v>
      </c>
      <c r="B43" s="201"/>
      <c r="C43" s="201"/>
      <c r="D43" s="258">
        <f aca="true" t="shared" si="12" ref="D43:I43">IF($A41-$A43=0,"",IF(D42&gt;D5,D6,"OK"))</f>
      </c>
      <c r="E43" s="259">
        <f t="shared" si="12"/>
      </c>
      <c r="F43" s="259">
        <f t="shared" si="12"/>
      </c>
      <c r="G43" s="259">
        <f t="shared" si="12"/>
      </c>
      <c r="H43" s="259">
        <f t="shared" si="12"/>
      </c>
      <c r="I43" s="259">
        <f t="shared" si="12"/>
      </c>
      <c r="J43" s="259"/>
      <c r="K43" s="260"/>
      <c r="L43" s="167" t="s">
        <v>9</v>
      </c>
      <c r="M43" s="261" t="s">
        <v>2</v>
      </c>
      <c r="N43" s="262"/>
      <c r="O43" s="262"/>
      <c r="P43" s="262"/>
      <c r="Q43" s="262"/>
      <c r="R43" s="262"/>
      <c r="S43" s="262"/>
      <c r="T43" s="262"/>
      <c r="U43" s="262"/>
      <c r="V43" s="203"/>
    </row>
    <row r="44" spans="1:22" ht="11.25">
      <c r="A44" s="205"/>
      <c r="B44" s="160"/>
      <c r="C44" s="206"/>
      <c r="D44" s="160"/>
      <c r="E44" s="160"/>
      <c r="F44" s="160"/>
      <c r="G44" s="160"/>
      <c r="H44" s="160"/>
      <c r="I44" s="160"/>
      <c r="J44" s="160"/>
      <c r="K44" s="160"/>
      <c r="L44" s="207"/>
      <c r="M44" s="263"/>
      <c r="N44" s="264"/>
      <c r="O44" s="264"/>
      <c r="P44" s="264"/>
      <c r="Q44" s="264"/>
      <c r="R44" s="264"/>
      <c r="S44" s="264"/>
      <c r="T44" s="264"/>
      <c r="U44" s="264"/>
      <c r="V44" s="159"/>
    </row>
    <row r="45" spans="1:22" ht="11.25">
      <c r="A45" s="205"/>
      <c r="B45" s="160"/>
      <c r="C45" s="206"/>
      <c r="D45" s="160"/>
      <c r="E45" s="160"/>
      <c r="F45" s="160"/>
      <c r="G45" s="160"/>
      <c r="H45" s="160"/>
      <c r="I45" s="160"/>
      <c r="J45" s="160"/>
      <c r="K45" s="160"/>
      <c r="L45" s="207"/>
      <c r="M45" s="263"/>
      <c r="N45" s="264"/>
      <c r="O45" s="264"/>
      <c r="P45" s="264"/>
      <c r="Q45" s="264"/>
      <c r="R45" s="264"/>
      <c r="S45" s="264"/>
      <c r="T45" s="264"/>
      <c r="U45" s="264"/>
      <c r="V45" s="159"/>
    </row>
    <row r="46" ht="11.25">
      <c r="X46" s="223" t="s">
        <v>79</v>
      </c>
    </row>
  </sheetData>
  <sheetProtection sheet="1" objects="1" scenarios="1"/>
  <mergeCells count="12">
    <mergeCell ref="A5:C5"/>
    <mergeCell ref="N5:U5"/>
    <mergeCell ref="A3:C3"/>
    <mergeCell ref="D3:K3"/>
    <mergeCell ref="N3:U3"/>
    <mergeCell ref="A4:C4"/>
    <mergeCell ref="A1:B1"/>
    <mergeCell ref="N1:U2"/>
    <mergeCell ref="D2:K2"/>
    <mergeCell ref="C1:F1"/>
    <mergeCell ref="G1:H1"/>
    <mergeCell ref="I1:K1"/>
  </mergeCells>
  <conditionalFormatting sqref="M7:M41">
    <cfRule type="cellIs" priority="1" dxfId="0" operator="between" stopIfTrue="1">
      <formula>8</formula>
      <formula>10</formula>
    </cfRule>
    <cfRule type="cellIs" priority="2" dxfId="1" operator="between" stopIfTrue="1">
      <formula>6</formula>
      <formula>7.9</formula>
    </cfRule>
    <cfRule type="cellIs" priority="3" dxfId="2" operator="lessThan" stopIfTrue="1">
      <formula>6</formula>
    </cfRule>
  </conditionalFormatting>
  <conditionalFormatting sqref="D43:I43">
    <cfRule type="cellIs" priority="4" dxfId="3" operator="notEqual" stopIfTrue="1">
      <formula>"OK"</formula>
    </cfRule>
  </conditionalFormatting>
  <conditionalFormatting sqref="D7:K42">
    <cfRule type="cellIs" priority="5" dxfId="3" operator="between" stopIfTrue="1">
      <formula>D$5+1</formula>
      <formula>D$4+1</formula>
    </cfRule>
  </conditionalFormatting>
  <conditionalFormatting sqref="I1">
    <cfRule type="cellIs" priority="6" dxfId="4" operator="equal" stopIfTrue="1">
      <formula>"(klik hier en vul in)"</formula>
    </cfRule>
  </conditionalFormatting>
  <conditionalFormatting sqref="C7:C41">
    <cfRule type="cellIs" priority="7" dxfId="5" operator="notEqual" stopIfTrue="1">
      <formula>SUM(D7:K7)</formula>
    </cfRule>
  </conditionalFormatting>
  <conditionalFormatting sqref="N7:U41">
    <cfRule type="expression" priority="8" dxfId="6" stopIfTrue="1">
      <formula>$C7=""</formula>
    </cfRule>
  </conditionalFormatting>
  <conditionalFormatting sqref="M42">
    <cfRule type="cellIs" priority="9" dxfId="0" operator="between" stopIfTrue="1">
      <formula>8</formula>
      <formula>10</formula>
    </cfRule>
    <cfRule type="cellIs" priority="10" dxfId="1" operator="between" stopIfTrue="1">
      <formula>6</formula>
      <formula>8</formula>
    </cfRule>
    <cfRule type="cellIs" priority="11" dxfId="2" operator="lessThan" stopIfTrue="1">
      <formula>6</formula>
    </cfRule>
  </conditionalFormatting>
  <conditionalFormatting sqref="L7:L41">
    <cfRule type="expression" priority="12" dxfId="7" stopIfTrue="1">
      <formula>C7=""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3" r:id="rId3"/>
  <headerFooter alignWithMargins="0">
    <oddFooter>&amp;L&amp;8© 2008 - Malmberg, Den Bosch&amp;R&amp;8AdT / 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FF95"/>
  <sheetViews>
    <sheetView showGridLines="0" zoomScaleSheetLayoutView="50" workbookViewId="0" topLeftCell="A1">
      <selection activeCell="A13" sqref="A13:B13"/>
    </sheetView>
  </sheetViews>
  <sheetFormatPr defaultColWidth="9.00390625" defaultRowHeight="11.25"/>
  <cols>
    <col min="1" max="1" width="3.625" style="205" customWidth="1"/>
    <col min="2" max="2" width="25.625" style="160" customWidth="1"/>
    <col min="3" max="3" width="5.625" style="206" customWidth="1"/>
    <col min="4" max="8" width="5.625" style="160" customWidth="1"/>
    <col min="9" max="9" width="10.625" style="207" customWidth="1"/>
    <col min="10" max="10" width="4.625" style="160" customWidth="1"/>
    <col min="11" max="15" width="4.625" style="209" customWidth="1"/>
    <col min="16" max="16" width="9.00390625" style="158" customWidth="1"/>
    <col min="17" max="162" width="9.00390625" style="159" customWidth="1"/>
    <col min="163" max="16384" width="9.00390625" style="160" customWidth="1"/>
  </cols>
  <sheetData>
    <row r="1" spans="1:162" s="142" customFormat="1" ht="19.5" customHeight="1" thickBot="1">
      <c r="A1" s="373" t="s">
        <v>110</v>
      </c>
      <c r="B1" s="374"/>
      <c r="C1" s="374" t="s">
        <v>16</v>
      </c>
      <c r="D1" s="375"/>
      <c r="E1" s="376" t="s">
        <v>0</v>
      </c>
      <c r="F1" s="377"/>
      <c r="G1" s="378" t="s">
        <v>1</v>
      </c>
      <c r="H1" s="378"/>
      <c r="I1" s="378"/>
      <c r="J1" s="139"/>
      <c r="K1" s="367" t="s">
        <v>103</v>
      </c>
      <c r="L1" s="368"/>
      <c r="M1" s="368"/>
      <c r="N1" s="368"/>
      <c r="O1" s="369"/>
      <c r="P1" s="140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/>
      <c r="ER1" s="141"/>
      <c r="ES1" s="141"/>
      <c r="ET1" s="141"/>
      <c r="EU1" s="141"/>
      <c r="EV1" s="141"/>
      <c r="EW1" s="141"/>
      <c r="EX1" s="141"/>
      <c r="EY1" s="141"/>
      <c r="EZ1" s="141"/>
      <c r="FA1" s="141"/>
      <c r="FB1" s="141"/>
      <c r="FC1" s="141"/>
      <c r="FD1" s="141"/>
      <c r="FE1" s="141"/>
      <c r="FF1" s="141"/>
    </row>
    <row r="2" spans="1:162" s="142" customFormat="1" ht="24.75" customHeight="1" thickBot="1">
      <c r="A2" s="143"/>
      <c r="B2" s="144"/>
      <c r="C2" s="145"/>
      <c r="D2" s="365" t="s">
        <v>102</v>
      </c>
      <c r="E2" s="366"/>
      <c r="F2" s="366"/>
      <c r="G2" s="366"/>
      <c r="H2" s="366"/>
      <c r="I2" s="146"/>
      <c r="J2" s="147"/>
      <c r="K2" s="370"/>
      <c r="L2" s="371"/>
      <c r="M2" s="371"/>
      <c r="N2" s="371"/>
      <c r="O2" s="372"/>
      <c r="P2" s="140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</row>
    <row r="3" spans="1:16" s="141" customFormat="1" ht="15" customHeight="1" thickBot="1">
      <c r="A3" s="381" t="s">
        <v>101</v>
      </c>
      <c r="B3" s="382"/>
      <c r="C3" s="382"/>
      <c r="D3" s="386">
        <f>COUNTA(D6:H6)</f>
        <v>5</v>
      </c>
      <c r="E3" s="387"/>
      <c r="F3" s="387"/>
      <c r="G3" s="387"/>
      <c r="H3" s="387"/>
      <c r="I3" s="148"/>
      <c r="J3" s="149"/>
      <c r="K3" s="383" t="s">
        <v>20</v>
      </c>
      <c r="L3" s="384"/>
      <c r="M3" s="384"/>
      <c r="N3" s="384"/>
      <c r="O3" s="385"/>
      <c r="P3" s="140"/>
    </row>
    <row r="4" spans="1:162" s="142" customFormat="1" ht="15" customHeight="1" thickBot="1">
      <c r="A4" s="381" t="s">
        <v>8</v>
      </c>
      <c r="B4" s="382"/>
      <c r="C4" s="382"/>
      <c r="D4" s="150">
        <v>12</v>
      </c>
      <c r="E4" s="150">
        <v>8</v>
      </c>
      <c r="F4" s="150">
        <v>6</v>
      </c>
      <c r="G4" s="150">
        <v>5</v>
      </c>
      <c r="H4" s="151">
        <v>6</v>
      </c>
      <c r="I4" s="148"/>
      <c r="J4" s="152"/>
      <c r="K4" s="153">
        <f>D4</f>
        <v>12</v>
      </c>
      <c r="L4" s="154">
        <f>E4</f>
        <v>8</v>
      </c>
      <c r="M4" s="154">
        <f>F4</f>
        <v>6</v>
      </c>
      <c r="N4" s="154">
        <f>G4</f>
        <v>5</v>
      </c>
      <c r="O4" s="155">
        <f>H4</f>
        <v>6</v>
      </c>
      <c r="P4" s="140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</row>
    <row r="5" spans="1:15" ht="15" customHeight="1" thickBot="1">
      <c r="A5" s="379" t="s">
        <v>7</v>
      </c>
      <c r="B5" s="380"/>
      <c r="C5" s="380"/>
      <c r="D5" s="156">
        <v>0</v>
      </c>
      <c r="E5" s="156">
        <v>0</v>
      </c>
      <c r="F5" s="156">
        <v>0</v>
      </c>
      <c r="G5" s="156">
        <v>0</v>
      </c>
      <c r="H5" s="157">
        <v>0</v>
      </c>
      <c r="I5" s="148"/>
      <c r="J5" s="149"/>
      <c r="K5" s="388"/>
      <c r="L5" s="389"/>
      <c r="M5" s="389"/>
      <c r="N5" s="389"/>
      <c r="O5" s="390"/>
    </row>
    <row r="6" spans="1:15" ht="22.5" customHeight="1" thickBot="1" thickTop="1">
      <c r="A6" s="161"/>
      <c r="B6" s="162" t="s">
        <v>6</v>
      </c>
      <c r="C6" s="163" t="s">
        <v>4</v>
      </c>
      <c r="D6" s="164" t="s">
        <v>35</v>
      </c>
      <c r="E6" s="164" t="s">
        <v>36</v>
      </c>
      <c r="F6" s="164" t="s">
        <v>37</v>
      </c>
      <c r="G6" s="164" t="s">
        <v>38</v>
      </c>
      <c r="H6" s="165" t="s">
        <v>39</v>
      </c>
      <c r="I6" s="166" t="s">
        <v>9</v>
      </c>
      <c r="J6" s="167" t="s">
        <v>2</v>
      </c>
      <c r="K6" s="168">
        <v>1</v>
      </c>
      <c r="L6" s="169">
        <v>2</v>
      </c>
      <c r="M6" s="169">
        <v>3</v>
      </c>
      <c r="N6" s="169">
        <v>4</v>
      </c>
      <c r="O6" s="170">
        <v>5</v>
      </c>
    </row>
    <row r="7" spans="1:15" ht="22.5" customHeight="1" thickTop="1">
      <c r="A7" s="171">
        <v>1</v>
      </c>
      <c r="B7" s="219">
        <f>IF('toets 1'!B7&lt;&gt;"",'toets 1'!B7,"")</f>
      </c>
      <c r="C7" s="172">
        <f aca="true" t="shared" si="0" ref="C7:C40">IF(COUNTBLANK(D7:H7)=5,"",SUM(D7:H7))</f>
      </c>
      <c r="D7" s="213"/>
      <c r="E7" s="353"/>
      <c r="F7" s="353"/>
      <c r="G7" s="353"/>
      <c r="H7" s="359"/>
      <c r="I7" s="173" t="str">
        <f>CONCATENATE(IF(D7&gt;$D$5,"R3  ","V3  "),IF(E7&gt;E$5,"R4  ","V4  "),IF(F7&gt;F$5,"R7  ","V7  "),IF(G7&gt;G$5,"R9  ","V9  "),IF(H7&gt;H$5,"R14  ","V14  "))</f>
        <v>V3  V4  V7  V9  V14  </v>
      </c>
      <c r="J7" s="174">
        <f aca="true" t="shared" si="1" ref="J7:J41">IF(C7="","",AVERAGE(K7:O7))</f>
      </c>
      <c r="K7" s="175">
        <f>IF($C7="","",VLOOKUP(D7,TWAALF,2,TRUE))</f>
      </c>
      <c r="L7" s="176">
        <f>IF($C7="","",VLOOKUP(E7,ACHT,2,TRUE))</f>
      </c>
      <c r="M7" s="176">
        <f>IF($C7="","",VLOOKUP(F7,ZES,2,TRUE))</f>
      </c>
      <c r="N7" s="176">
        <f>IF($C7="","",VLOOKUP(G7,VIJF,2,TRUE))</f>
      </c>
      <c r="O7" s="177">
        <f>IF($C7="","",VLOOKUP(H7,ZES,2,TRUE))</f>
      </c>
    </row>
    <row r="8" spans="1:15" ht="22.5" customHeight="1">
      <c r="A8" s="178">
        <v>2</v>
      </c>
      <c r="B8" s="220">
        <f>IF('toets 1'!B8&lt;&gt;"",'toets 1'!B8,"")</f>
      </c>
      <c r="C8" s="179">
        <f t="shared" si="0"/>
      </c>
      <c r="D8" s="215"/>
      <c r="E8" s="354"/>
      <c r="F8" s="354"/>
      <c r="G8" s="354"/>
      <c r="H8" s="360"/>
      <c r="I8" s="180" t="str">
        <f aca="true" t="shared" si="2" ref="I8:I41">CONCATENATE(IF(D8&gt;$D$5,"R3  ","V3  "),IF(E8&gt;E$5,"R4  ","V4  "),IF(F8&gt;F$5,"R7  ","V7  "),IF(G8&gt;G$5,"R9  ","V9  "),IF(H8&gt;H$5,"R14  ","V14  "))</f>
        <v>V3  V4  V7  V9  V14  </v>
      </c>
      <c r="J8" s="174">
        <f t="shared" si="1"/>
      </c>
      <c r="K8" s="175">
        <f aca="true" t="shared" si="3" ref="K8:K41">IF($C8="","",VLOOKUP(D8,TWAALF,2,TRUE))</f>
      </c>
      <c r="L8" s="176">
        <f aca="true" t="shared" si="4" ref="L8:L41">IF($C8="","",VLOOKUP(E8,ACHT,2,TRUE))</f>
      </c>
      <c r="M8" s="176">
        <f aca="true" t="shared" si="5" ref="M8:M41">IF($C8="","",VLOOKUP(F8,ZES,2,TRUE))</f>
      </c>
      <c r="N8" s="176">
        <f aca="true" t="shared" si="6" ref="N8:N41">IF($C8="","",VLOOKUP(G8,VIJF,2,TRUE))</f>
      </c>
      <c r="O8" s="177">
        <f aca="true" t="shared" si="7" ref="O8:O41">IF($C8="","",VLOOKUP(H8,ZES,2,TRUE))</f>
      </c>
    </row>
    <row r="9" spans="1:15" ht="22.5" customHeight="1">
      <c r="A9" s="178">
        <v>3</v>
      </c>
      <c r="B9" s="220">
        <f>IF('toets 1'!B9&lt;&gt;"",'toets 1'!B9,"")</f>
      </c>
      <c r="C9" s="179">
        <f t="shared" si="0"/>
      </c>
      <c r="D9" s="215"/>
      <c r="E9" s="354"/>
      <c r="F9" s="354"/>
      <c r="G9" s="354"/>
      <c r="H9" s="360"/>
      <c r="I9" s="180" t="str">
        <f t="shared" si="2"/>
        <v>V3  V4  V7  V9  V14  </v>
      </c>
      <c r="J9" s="174">
        <f t="shared" si="1"/>
      </c>
      <c r="K9" s="175">
        <f t="shared" si="3"/>
      </c>
      <c r="L9" s="176">
        <f t="shared" si="4"/>
      </c>
      <c r="M9" s="176">
        <f t="shared" si="5"/>
      </c>
      <c r="N9" s="176">
        <f t="shared" si="6"/>
      </c>
      <c r="O9" s="177">
        <f t="shared" si="7"/>
      </c>
    </row>
    <row r="10" spans="1:15" ht="22.5" customHeight="1">
      <c r="A10" s="178">
        <v>4</v>
      </c>
      <c r="B10" s="220">
        <f>IF('toets 1'!B10&lt;&gt;"",'toets 1'!B10,"")</f>
      </c>
      <c r="C10" s="179">
        <f t="shared" si="0"/>
      </c>
      <c r="D10" s="215"/>
      <c r="E10" s="354"/>
      <c r="F10" s="354"/>
      <c r="G10" s="354"/>
      <c r="H10" s="360"/>
      <c r="I10" s="180" t="str">
        <f t="shared" si="2"/>
        <v>V3  V4  V7  V9  V14  </v>
      </c>
      <c r="J10" s="174">
        <f t="shared" si="1"/>
      </c>
      <c r="K10" s="175">
        <f t="shared" si="3"/>
      </c>
      <c r="L10" s="176">
        <f t="shared" si="4"/>
      </c>
      <c r="M10" s="176">
        <f t="shared" si="5"/>
      </c>
      <c r="N10" s="176">
        <f t="shared" si="6"/>
      </c>
      <c r="O10" s="177">
        <f t="shared" si="7"/>
      </c>
    </row>
    <row r="11" spans="1:15" ht="22.5" customHeight="1">
      <c r="A11" s="178">
        <v>5</v>
      </c>
      <c r="B11" s="220">
        <f>IF('toets 1'!B11&lt;&gt;"",'toets 1'!B11,"")</f>
      </c>
      <c r="C11" s="179">
        <f t="shared" si="0"/>
      </c>
      <c r="D11" s="215"/>
      <c r="E11" s="354"/>
      <c r="F11" s="354"/>
      <c r="G11" s="354"/>
      <c r="H11" s="360"/>
      <c r="I11" s="180" t="str">
        <f t="shared" si="2"/>
        <v>V3  V4  V7  V9  V14  </v>
      </c>
      <c r="J11" s="174">
        <f t="shared" si="1"/>
      </c>
      <c r="K11" s="175">
        <f t="shared" si="3"/>
      </c>
      <c r="L11" s="176">
        <f t="shared" si="4"/>
      </c>
      <c r="M11" s="176">
        <f t="shared" si="5"/>
      </c>
      <c r="N11" s="176">
        <f t="shared" si="6"/>
      </c>
      <c r="O11" s="177">
        <f t="shared" si="7"/>
      </c>
    </row>
    <row r="12" spans="1:162" s="181" customFormat="1" ht="22.5" customHeight="1">
      <c r="A12" s="178">
        <v>6</v>
      </c>
      <c r="B12" s="220">
        <f>IF('toets 1'!B12&lt;&gt;"",'toets 1'!B12,"")</f>
      </c>
      <c r="C12" s="179">
        <f t="shared" si="0"/>
      </c>
      <c r="D12" s="215"/>
      <c r="E12" s="354"/>
      <c r="F12" s="354"/>
      <c r="G12" s="354"/>
      <c r="H12" s="360"/>
      <c r="I12" s="180" t="str">
        <f t="shared" si="2"/>
        <v>V3  V4  V7  V9  V14  </v>
      </c>
      <c r="J12" s="174">
        <f t="shared" si="1"/>
      </c>
      <c r="K12" s="175">
        <f t="shared" si="3"/>
      </c>
      <c r="L12" s="176">
        <f t="shared" si="4"/>
      </c>
      <c r="M12" s="176">
        <f t="shared" si="5"/>
      </c>
      <c r="N12" s="176">
        <f t="shared" si="6"/>
      </c>
      <c r="O12" s="177">
        <f t="shared" si="7"/>
      </c>
      <c r="P12" s="158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59"/>
      <c r="DS12" s="159"/>
      <c r="DT12" s="159"/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59"/>
      <c r="EF12" s="159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159"/>
      <c r="ES12" s="159"/>
      <c r="ET12" s="159"/>
      <c r="EU12" s="159"/>
      <c r="EV12" s="159"/>
      <c r="EW12" s="159"/>
      <c r="EX12" s="159"/>
      <c r="EY12" s="159"/>
      <c r="EZ12" s="159"/>
      <c r="FA12" s="159"/>
      <c r="FB12" s="159"/>
      <c r="FC12" s="159"/>
      <c r="FD12" s="159"/>
      <c r="FE12" s="159"/>
      <c r="FF12" s="159"/>
    </row>
    <row r="13" spans="1:15" ht="22.5" customHeight="1">
      <c r="A13" s="178">
        <v>7</v>
      </c>
      <c r="B13" s="220">
        <f>IF('toets 1'!B13&lt;&gt;"",'toets 1'!B13,"")</f>
      </c>
      <c r="C13" s="179">
        <f t="shared" si="0"/>
      </c>
      <c r="D13" s="215"/>
      <c r="E13" s="354"/>
      <c r="F13" s="354"/>
      <c r="G13" s="354"/>
      <c r="H13" s="360"/>
      <c r="I13" s="180" t="str">
        <f t="shared" si="2"/>
        <v>V3  V4  V7  V9  V14  </v>
      </c>
      <c r="J13" s="174">
        <f t="shared" si="1"/>
      </c>
      <c r="K13" s="175">
        <f t="shared" si="3"/>
      </c>
      <c r="L13" s="176">
        <f t="shared" si="4"/>
      </c>
      <c r="M13" s="176">
        <f t="shared" si="5"/>
      </c>
      <c r="N13" s="176">
        <f t="shared" si="6"/>
      </c>
      <c r="O13" s="177">
        <f t="shared" si="7"/>
      </c>
    </row>
    <row r="14" spans="1:15" ht="22.5" customHeight="1">
      <c r="A14" s="178">
        <v>8</v>
      </c>
      <c r="B14" s="220">
        <f>IF('toets 1'!B14&lt;&gt;"",'toets 1'!B14,"")</f>
      </c>
      <c r="C14" s="179">
        <f t="shared" si="0"/>
      </c>
      <c r="D14" s="215"/>
      <c r="E14" s="354"/>
      <c r="F14" s="354"/>
      <c r="G14" s="354"/>
      <c r="H14" s="360"/>
      <c r="I14" s="180" t="str">
        <f t="shared" si="2"/>
        <v>V3  V4  V7  V9  V14  </v>
      </c>
      <c r="J14" s="174">
        <f t="shared" si="1"/>
      </c>
      <c r="K14" s="175">
        <f t="shared" si="3"/>
      </c>
      <c r="L14" s="176">
        <f t="shared" si="4"/>
      </c>
      <c r="M14" s="176">
        <f t="shared" si="5"/>
      </c>
      <c r="N14" s="176">
        <f t="shared" si="6"/>
      </c>
      <c r="O14" s="177">
        <f t="shared" si="7"/>
      </c>
    </row>
    <row r="15" spans="1:15" ht="22.5" customHeight="1">
      <c r="A15" s="178">
        <v>9</v>
      </c>
      <c r="B15" s="220">
        <f>IF('toets 1'!B15&lt;&gt;"",'toets 1'!B15,"")</f>
      </c>
      <c r="C15" s="179">
        <f t="shared" si="0"/>
      </c>
      <c r="D15" s="215"/>
      <c r="E15" s="354"/>
      <c r="F15" s="354"/>
      <c r="G15" s="354"/>
      <c r="H15" s="360"/>
      <c r="I15" s="180" t="str">
        <f t="shared" si="2"/>
        <v>V3  V4  V7  V9  V14  </v>
      </c>
      <c r="J15" s="174">
        <f t="shared" si="1"/>
      </c>
      <c r="K15" s="175">
        <f t="shared" si="3"/>
      </c>
      <c r="L15" s="176">
        <f t="shared" si="4"/>
      </c>
      <c r="M15" s="176">
        <f t="shared" si="5"/>
      </c>
      <c r="N15" s="176">
        <f t="shared" si="6"/>
      </c>
      <c r="O15" s="177">
        <f t="shared" si="7"/>
      </c>
    </row>
    <row r="16" spans="1:15" ht="22.5" customHeight="1">
      <c r="A16" s="178">
        <v>10</v>
      </c>
      <c r="B16" s="220">
        <f>IF('toets 1'!B16&lt;&gt;"",'toets 1'!B16,"")</f>
      </c>
      <c r="C16" s="179">
        <f t="shared" si="0"/>
      </c>
      <c r="D16" s="215"/>
      <c r="E16" s="354"/>
      <c r="F16" s="354"/>
      <c r="G16" s="354"/>
      <c r="H16" s="360"/>
      <c r="I16" s="180" t="str">
        <f t="shared" si="2"/>
        <v>V3  V4  V7  V9  V14  </v>
      </c>
      <c r="J16" s="174">
        <f t="shared" si="1"/>
      </c>
      <c r="K16" s="175">
        <f t="shared" si="3"/>
      </c>
      <c r="L16" s="176">
        <f t="shared" si="4"/>
      </c>
      <c r="M16" s="176">
        <f t="shared" si="5"/>
      </c>
      <c r="N16" s="176">
        <f t="shared" si="6"/>
      </c>
      <c r="O16" s="177">
        <f t="shared" si="7"/>
      </c>
    </row>
    <row r="17" spans="1:162" s="181" customFormat="1" ht="22.5" customHeight="1">
      <c r="A17" s="178">
        <v>11</v>
      </c>
      <c r="B17" s="220">
        <f>IF('toets 1'!B17&lt;&gt;"",'toets 1'!B17,"")</f>
      </c>
      <c r="C17" s="179">
        <f t="shared" si="0"/>
      </c>
      <c r="D17" s="215"/>
      <c r="E17" s="354"/>
      <c r="F17" s="354"/>
      <c r="G17" s="354"/>
      <c r="H17" s="360"/>
      <c r="I17" s="180" t="str">
        <f t="shared" si="2"/>
        <v>V3  V4  V7  V9  V14  </v>
      </c>
      <c r="J17" s="174">
        <f t="shared" si="1"/>
      </c>
      <c r="K17" s="175">
        <f t="shared" si="3"/>
      </c>
      <c r="L17" s="176">
        <f t="shared" si="4"/>
      </c>
      <c r="M17" s="176">
        <f t="shared" si="5"/>
      </c>
      <c r="N17" s="176">
        <f t="shared" si="6"/>
      </c>
      <c r="O17" s="177">
        <f t="shared" si="7"/>
      </c>
      <c r="P17" s="158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59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59"/>
      <c r="DN17" s="159"/>
      <c r="DO17" s="159"/>
      <c r="DP17" s="159"/>
      <c r="DQ17" s="159"/>
      <c r="DR17" s="159"/>
      <c r="DS17" s="159"/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59"/>
      <c r="EF17" s="159"/>
      <c r="EG17" s="159"/>
      <c r="EH17" s="159"/>
      <c r="EI17" s="159"/>
      <c r="EJ17" s="159"/>
      <c r="EK17" s="159"/>
      <c r="EL17" s="159"/>
      <c r="EM17" s="159"/>
      <c r="EN17" s="159"/>
      <c r="EO17" s="159"/>
      <c r="EP17" s="159"/>
      <c r="EQ17" s="159"/>
      <c r="ER17" s="159"/>
      <c r="ES17" s="159"/>
      <c r="ET17" s="159"/>
      <c r="EU17" s="159"/>
      <c r="EV17" s="159"/>
      <c r="EW17" s="159"/>
      <c r="EX17" s="159"/>
      <c r="EY17" s="159"/>
      <c r="EZ17" s="159"/>
      <c r="FA17" s="159"/>
      <c r="FB17" s="159"/>
      <c r="FC17" s="159"/>
      <c r="FD17" s="159"/>
      <c r="FE17" s="159"/>
      <c r="FF17" s="159"/>
    </row>
    <row r="18" spans="1:15" ht="22.5" customHeight="1">
      <c r="A18" s="178">
        <v>12</v>
      </c>
      <c r="B18" s="220">
        <f>IF('toets 1'!B18&lt;&gt;"",'toets 1'!B18,"")</f>
      </c>
      <c r="C18" s="179">
        <f t="shared" si="0"/>
      </c>
      <c r="D18" s="215"/>
      <c r="E18" s="354"/>
      <c r="F18" s="354"/>
      <c r="G18" s="354"/>
      <c r="H18" s="360"/>
      <c r="I18" s="180" t="str">
        <f t="shared" si="2"/>
        <v>V3  V4  V7  V9  V14  </v>
      </c>
      <c r="J18" s="174">
        <f t="shared" si="1"/>
      </c>
      <c r="K18" s="175">
        <f t="shared" si="3"/>
      </c>
      <c r="L18" s="176">
        <f t="shared" si="4"/>
      </c>
      <c r="M18" s="176">
        <f t="shared" si="5"/>
      </c>
      <c r="N18" s="176">
        <f t="shared" si="6"/>
      </c>
      <c r="O18" s="177">
        <f t="shared" si="7"/>
      </c>
    </row>
    <row r="19" spans="1:15" ht="22.5" customHeight="1">
      <c r="A19" s="178">
        <v>13</v>
      </c>
      <c r="B19" s="220">
        <f>IF('toets 1'!B19&lt;&gt;"",'toets 1'!B19,"")</f>
      </c>
      <c r="C19" s="179">
        <f t="shared" si="0"/>
      </c>
      <c r="D19" s="215"/>
      <c r="E19" s="354"/>
      <c r="F19" s="354"/>
      <c r="G19" s="354"/>
      <c r="H19" s="360"/>
      <c r="I19" s="180" t="str">
        <f t="shared" si="2"/>
        <v>V3  V4  V7  V9  V14  </v>
      </c>
      <c r="J19" s="174">
        <f t="shared" si="1"/>
      </c>
      <c r="K19" s="175">
        <f t="shared" si="3"/>
      </c>
      <c r="L19" s="176">
        <f t="shared" si="4"/>
      </c>
      <c r="M19" s="176">
        <f t="shared" si="5"/>
      </c>
      <c r="N19" s="176">
        <f t="shared" si="6"/>
      </c>
      <c r="O19" s="177">
        <f t="shared" si="7"/>
      </c>
    </row>
    <row r="20" spans="1:15" ht="22.5" customHeight="1">
      <c r="A20" s="178">
        <v>14</v>
      </c>
      <c r="B20" s="220">
        <f>IF('toets 1'!B20&lt;&gt;"",'toets 1'!B20,"")</f>
      </c>
      <c r="C20" s="179">
        <f t="shared" si="0"/>
      </c>
      <c r="D20" s="215"/>
      <c r="E20" s="354"/>
      <c r="F20" s="354"/>
      <c r="G20" s="354"/>
      <c r="H20" s="360"/>
      <c r="I20" s="180" t="str">
        <f t="shared" si="2"/>
        <v>V3  V4  V7  V9  V14  </v>
      </c>
      <c r="J20" s="174">
        <f t="shared" si="1"/>
      </c>
      <c r="K20" s="175">
        <f t="shared" si="3"/>
      </c>
      <c r="L20" s="176">
        <f t="shared" si="4"/>
      </c>
      <c r="M20" s="176">
        <f t="shared" si="5"/>
      </c>
      <c r="N20" s="176">
        <f t="shared" si="6"/>
      </c>
      <c r="O20" s="177">
        <f t="shared" si="7"/>
      </c>
    </row>
    <row r="21" spans="1:162" s="182" customFormat="1" ht="22.5" customHeight="1">
      <c r="A21" s="178">
        <v>15</v>
      </c>
      <c r="B21" s="220">
        <f>IF('toets 1'!B21&lt;&gt;"",'toets 1'!B21,"")</f>
      </c>
      <c r="C21" s="179">
        <f t="shared" si="0"/>
      </c>
      <c r="D21" s="215"/>
      <c r="E21" s="354"/>
      <c r="F21" s="354"/>
      <c r="G21" s="354"/>
      <c r="H21" s="360"/>
      <c r="I21" s="180" t="str">
        <f t="shared" si="2"/>
        <v>V3  V4  V7  V9  V14  </v>
      </c>
      <c r="J21" s="174">
        <f t="shared" si="1"/>
      </c>
      <c r="K21" s="175">
        <f t="shared" si="3"/>
      </c>
      <c r="L21" s="176">
        <f t="shared" si="4"/>
      </c>
      <c r="M21" s="176">
        <f t="shared" si="5"/>
      </c>
      <c r="N21" s="176">
        <f t="shared" si="6"/>
      </c>
      <c r="O21" s="177">
        <f t="shared" si="7"/>
      </c>
      <c r="P21" s="158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  <c r="DO21" s="159"/>
      <c r="DP21" s="159"/>
      <c r="DQ21" s="159"/>
      <c r="DR21" s="159"/>
      <c r="DS21" s="159"/>
      <c r="DT21" s="159"/>
      <c r="DU21" s="159"/>
      <c r="DV21" s="159"/>
      <c r="DW21" s="159"/>
      <c r="DX21" s="159"/>
      <c r="DY21" s="159"/>
      <c r="DZ21" s="159"/>
      <c r="EA21" s="159"/>
      <c r="EB21" s="159"/>
      <c r="EC21" s="159"/>
      <c r="ED21" s="159"/>
      <c r="EE21" s="159"/>
      <c r="EF21" s="159"/>
      <c r="EG21" s="159"/>
      <c r="EH21" s="159"/>
      <c r="EI21" s="159"/>
      <c r="EJ21" s="159"/>
      <c r="EK21" s="159"/>
      <c r="EL21" s="159"/>
      <c r="EM21" s="159"/>
      <c r="EN21" s="159"/>
      <c r="EO21" s="159"/>
      <c r="EP21" s="159"/>
      <c r="EQ21" s="159"/>
      <c r="ER21" s="159"/>
      <c r="ES21" s="159"/>
      <c r="ET21" s="159"/>
      <c r="EU21" s="159"/>
      <c r="EV21" s="159"/>
      <c r="EW21" s="159"/>
      <c r="EX21" s="159"/>
      <c r="EY21" s="159"/>
      <c r="EZ21" s="159"/>
      <c r="FA21" s="159"/>
      <c r="FB21" s="159"/>
      <c r="FC21" s="159"/>
      <c r="FD21" s="159"/>
      <c r="FE21" s="159"/>
      <c r="FF21" s="159"/>
    </row>
    <row r="22" spans="1:15" ht="22.5" customHeight="1">
      <c r="A22" s="178">
        <v>16</v>
      </c>
      <c r="B22" s="220">
        <f>IF('toets 1'!B22&lt;&gt;"",'toets 1'!B22,"")</f>
      </c>
      <c r="C22" s="179">
        <f t="shared" si="0"/>
      </c>
      <c r="D22" s="215"/>
      <c r="E22" s="354"/>
      <c r="F22" s="354"/>
      <c r="G22" s="354"/>
      <c r="H22" s="360"/>
      <c r="I22" s="180" t="str">
        <f t="shared" si="2"/>
        <v>V3  V4  V7  V9  V14  </v>
      </c>
      <c r="J22" s="174">
        <f t="shared" si="1"/>
      </c>
      <c r="K22" s="175">
        <f t="shared" si="3"/>
      </c>
      <c r="L22" s="176">
        <f t="shared" si="4"/>
      </c>
      <c r="M22" s="176">
        <f t="shared" si="5"/>
      </c>
      <c r="N22" s="176">
        <f t="shared" si="6"/>
      </c>
      <c r="O22" s="177">
        <f t="shared" si="7"/>
      </c>
    </row>
    <row r="23" spans="1:15" ht="22.5" customHeight="1">
      <c r="A23" s="178">
        <v>17</v>
      </c>
      <c r="B23" s="220">
        <f>IF('toets 1'!B23&lt;&gt;"",'toets 1'!B23,"")</f>
      </c>
      <c r="C23" s="179">
        <f t="shared" si="0"/>
      </c>
      <c r="D23" s="215"/>
      <c r="E23" s="354"/>
      <c r="F23" s="354"/>
      <c r="G23" s="354"/>
      <c r="H23" s="360"/>
      <c r="I23" s="180" t="str">
        <f t="shared" si="2"/>
        <v>V3  V4  V7  V9  V14  </v>
      </c>
      <c r="J23" s="174">
        <f t="shared" si="1"/>
      </c>
      <c r="K23" s="175">
        <f t="shared" si="3"/>
      </c>
      <c r="L23" s="176">
        <f t="shared" si="4"/>
      </c>
      <c r="M23" s="176">
        <f t="shared" si="5"/>
      </c>
      <c r="N23" s="176">
        <f t="shared" si="6"/>
      </c>
      <c r="O23" s="177">
        <f t="shared" si="7"/>
      </c>
    </row>
    <row r="24" spans="1:15" ht="22.5" customHeight="1">
      <c r="A24" s="178">
        <v>18</v>
      </c>
      <c r="B24" s="220">
        <f>IF('toets 1'!B24&lt;&gt;"",'toets 1'!B24,"")</f>
      </c>
      <c r="C24" s="179">
        <f t="shared" si="0"/>
      </c>
      <c r="D24" s="215"/>
      <c r="E24" s="354"/>
      <c r="F24" s="354"/>
      <c r="G24" s="354"/>
      <c r="H24" s="360"/>
      <c r="I24" s="180" t="str">
        <f t="shared" si="2"/>
        <v>V3  V4  V7  V9  V14  </v>
      </c>
      <c r="J24" s="174">
        <f t="shared" si="1"/>
      </c>
      <c r="K24" s="175">
        <f t="shared" si="3"/>
      </c>
      <c r="L24" s="176">
        <f t="shared" si="4"/>
      </c>
      <c r="M24" s="176">
        <f t="shared" si="5"/>
      </c>
      <c r="N24" s="176">
        <f t="shared" si="6"/>
      </c>
      <c r="O24" s="177">
        <f t="shared" si="7"/>
      </c>
    </row>
    <row r="25" spans="1:15" ht="22.5" customHeight="1">
      <c r="A25" s="178">
        <v>19</v>
      </c>
      <c r="B25" s="220">
        <f>IF('toets 1'!B25&lt;&gt;"",'toets 1'!B25,"")</f>
      </c>
      <c r="C25" s="179">
        <f t="shared" si="0"/>
      </c>
      <c r="D25" s="215"/>
      <c r="E25" s="354"/>
      <c r="F25" s="354"/>
      <c r="G25" s="354"/>
      <c r="H25" s="360"/>
      <c r="I25" s="180" t="str">
        <f t="shared" si="2"/>
        <v>V3  V4  V7  V9  V14  </v>
      </c>
      <c r="J25" s="174">
        <f t="shared" si="1"/>
      </c>
      <c r="K25" s="175">
        <f t="shared" si="3"/>
      </c>
      <c r="L25" s="176">
        <f t="shared" si="4"/>
      </c>
      <c r="M25" s="176">
        <f t="shared" si="5"/>
      </c>
      <c r="N25" s="176">
        <f t="shared" si="6"/>
      </c>
      <c r="O25" s="177">
        <f t="shared" si="7"/>
      </c>
    </row>
    <row r="26" spans="1:162" s="182" customFormat="1" ht="22.5" customHeight="1">
      <c r="A26" s="178">
        <v>20</v>
      </c>
      <c r="B26" s="220">
        <f>IF('toets 1'!B26&lt;&gt;"",'toets 1'!B26,"")</f>
      </c>
      <c r="C26" s="179">
        <f t="shared" si="0"/>
      </c>
      <c r="D26" s="215"/>
      <c r="E26" s="354"/>
      <c r="F26" s="354"/>
      <c r="G26" s="354"/>
      <c r="H26" s="360"/>
      <c r="I26" s="180" t="str">
        <f t="shared" si="2"/>
        <v>V3  V4  V7  V9  V14  </v>
      </c>
      <c r="J26" s="174">
        <f t="shared" si="1"/>
      </c>
      <c r="K26" s="175">
        <f t="shared" si="3"/>
      </c>
      <c r="L26" s="176">
        <f t="shared" si="4"/>
      </c>
      <c r="M26" s="176">
        <f t="shared" si="5"/>
      </c>
      <c r="N26" s="176">
        <f t="shared" si="6"/>
      </c>
      <c r="O26" s="177">
        <f t="shared" si="7"/>
      </c>
      <c r="P26" s="158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59"/>
      <c r="DF26" s="159"/>
      <c r="DG26" s="159"/>
      <c r="DH26" s="159"/>
      <c r="DI26" s="159"/>
      <c r="DJ26" s="159"/>
      <c r="DK26" s="159"/>
      <c r="DL26" s="159"/>
      <c r="DM26" s="159"/>
      <c r="DN26" s="159"/>
      <c r="DO26" s="159"/>
      <c r="DP26" s="159"/>
      <c r="DQ26" s="159"/>
      <c r="DR26" s="159"/>
      <c r="DS26" s="159"/>
      <c r="DT26" s="159"/>
      <c r="DU26" s="159"/>
      <c r="DV26" s="159"/>
      <c r="DW26" s="159"/>
      <c r="DX26" s="159"/>
      <c r="DY26" s="159"/>
      <c r="DZ26" s="159"/>
      <c r="EA26" s="159"/>
      <c r="EB26" s="159"/>
      <c r="EC26" s="159"/>
      <c r="ED26" s="159"/>
      <c r="EE26" s="159"/>
      <c r="EF26" s="159"/>
      <c r="EG26" s="159"/>
      <c r="EH26" s="159"/>
      <c r="EI26" s="159"/>
      <c r="EJ26" s="159"/>
      <c r="EK26" s="159"/>
      <c r="EL26" s="159"/>
      <c r="EM26" s="159"/>
      <c r="EN26" s="159"/>
      <c r="EO26" s="159"/>
      <c r="EP26" s="159"/>
      <c r="EQ26" s="159"/>
      <c r="ER26" s="159"/>
      <c r="ES26" s="159"/>
      <c r="ET26" s="159"/>
      <c r="EU26" s="159"/>
      <c r="EV26" s="159"/>
      <c r="EW26" s="159"/>
      <c r="EX26" s="159"/>
      <c r="EY26" s="159"/>
      <c r="EZ26" s="159"/>
      <c r="FA26" s="159"/>
      <c r="FB26" s="159"/>
      <c r="FC26" s="159"/>
      <c r="FD26" s="159"/>
      <c r="FE26" s="159"/>
      <c r="FF26" s="159"/>
    </row>
    <row r="27" spans="1:15" ht="22.5" customHeight="1">
      <c r="A27" s="178">
        <v>21</v>
      </c>
      <c r="B27" s="220">
        <f>IF('toets 1'!B27&lt;&gt;"",'toets 1'!B27,"")</f>
      </c>
      <c r="C27" s="179">
        <f t="shared" si="0"/>
      </c>
      <c r="D27" s="215"/>
      <c r="E27" s="354"/>
      <c r="F27" s="354"/>
      <c r="G27" s="354"/>
      <c r="H27" s="360"/>
      <c r="I27" s="180" t="str">
        <f t="shared" si="2"/>
        <v>V3  V4  V7  V9  V14  </v>
      </c>
      <c r="J27" s="174">
        <f t="shared" si="1"/>
      </c>
      <c r="K27" s="175">
        <f t="shared" si="3"/>
      </c>
      <c r="L27" s="176">
        <f t="shared" si="4"/>
      </c>
      <c r="M27" s="176">
        <f t="shared" si="5"/>
      </c>
      <c r="N27" s="176">
        <f t="shared" si="6"/>
      </c>
      <c r="O27" s="177">
        <f t="shared" si="7"/>
      </c>
    </row>
    <row r="28" spans="1:15" ht="22.5" customHeight="1">
      <c r="A28" s="178">
        <v>22</v>
      </c>
      <c r="B28" s="220">
        <f>IF('toets 1'!B28&lt;&gt;"",'toets 1'!B28,"")</f>
      </c>
      <c r="C28" s="179">
        <f t="shared" si="0"/>
      </c>
      <c r="D28" s="215"/>
      <c r="E28" s="354"/>
      <c r="F28" s="354"/>
      <c r="G28" s="354"/>
      <c r="H28" s="360"/>
      <c r="I28" s="180" t="str">
        <f t="shared" si="2"/>
        <v>V3  V4  V7  V9  V14  </v>
      </c>
      <c r="J28" s="174">
        <f t="shared" si="1"/>
      </c>
      <c r="K28" s="175">
        <f t="shared" si="3"/>
      </c>
      <c r="L28" s="176">
        <f t="shared" si="4"/>
      </c>
      <c r="M28" s="176">
        <f t="shared" si="5"/>
      </c>
      <c r="N28" s="176">
        <f t="shared" si="6"/>
      </c>
      <c r="O28" s="177">
        <f t="shared" si="7"/>
      </c>
    </row>
    <row r="29" spans="1:15" ht="22.5" customHeight="1">
      <c r="A29" s="178">
        <v>23</v>
      </c>
      <c r="B29" s="220">
        <f>IF('toets 1'!B29&lt;&gt;"",'toets 1'!B29,"")</f>
      </c>
      <c r="C29" s="179">
        <f t="shared" si="0"/>
      </c>
      <c r="D29" s="215"/>
      <c r="E29" s="354"/>
      <c r="F29" s="354"/>
      <c r="G29" s="354"/>
      <c r="H29" s="360"/>
      <c r="I29" s="180" t="str">
        <f t="shared" si="2"/>
        <v>V3  V4  V7  V9  V14  </v>
      </c>
      <c r="J29" s="174">
        <f t="shared" si="1"/>
      </c>
      <c r="K29" s="175">
        <f t="shared" si="3"/>
      </c>
      <c r="L29" s="176">
        <f t="shared" si="4"/>
      </c>
      <c r="M29" s="176">
        <f t="shared" si="5"/>
      </c>
      <c r="N29" s="176">
        <f t="shared" si="6"/>
      </c>
      <c r="O29" s="177">
        <f t="shared" si="7"/>
      </c>
    </row>
    <row r="30" spans="1:15" ht="22.5" customHeight="1">
      <c r="A30" s="178">
        <v>24</v>
      </c>
      <c r="B30" s="220">
        <f>IF('toets 1'!B30&lt;&gt;"",'toets 1'!B30,"")</f>
      </c>
      <c r="C30" s="179">
        <f t="shared" si="0"/>
      </c>
      <c r="D30" s="215"/>
      <c r="E30" s="354"/>
      <c r="F30" s="354"/>
      <c r="G30" s="354"/>
      <c r="H30" s="360"/>
      <c r="I30" s="180" t="str">
        <f t="shared" si="2"/>
        <v>V3  V4  V7  V9  V14  </v>
      </c>
      <c r="J30" s="174">
        <f t="shared" si="1"/>
      </c>
      <c r="K30" s="175">
        <f t="shared" si="3"/>
      </c>
      <c r="L30" s="176">
        <f t="shared" si="4"/>
      </c>
      <c r="M30" s="176">
        <f t="shared" si="5"/>
      </c>
      <c r="N30" s="176">
        <f t="shared" si="6"/>
      </c>
      <c r="O30" s="177">
        <f t="shared" si="7"/>
      </c>
    </row>
    <row r="31" spans="1:162" s="182" customFormat="1" ht="22.5" customHeight="1">
      <c r="A31" s="178">
        <v>25</v>
      </c>
      <c r="B31" s="220">
        <f>IF('toets 1'!B31&lt;&gt;"",'toets 1'!B31,"")</f>
      </c>
      <c r="C31" s="179">
        <f t="shared" si="0"/>
      </c>
      <c r="D31" s="215"/>
      <c r="E31" s="354"/>
      <c r="F31" s="354"/>
      <c r="G31" s="354"/>
      <c r="H31" s="360"/>
      <c r="I31" s="180" t="str">
        <f t="shared" si="2"/>
        <v>V3  V4  V7  V9  V14  </v>
      </c>
      <c r="J31" s="174">
        <f t="shared" si="1"/>
      </c>
      <c r="K31" s="175">
        <f t="shared" si="3"/>
      </c>
      <c r="L31" s="176">
        <f t="shared" si="4"/>
      </c>
      <c r="M31" s="176">
        <f t="shared" si="5"/>
      </c>
      <c r="N31" s="176">
        <f t="shared" si="6"/>
      </c>
      <c r="O31" s="177">
        <f t="shared" si="7"/>
      </c>
      <c r="P31" s="158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DH31" s="159"/>
      <c r="DI31" s="159"/>
      <c r="DJ31" s="159"/>
      <c r="DK31" s="159"/>
      <c r="DL31" s="159"/>
      <c r="DM31" s="159"/>
      <c r="DN31" s="159"/>
      <c r="DO31" s="159"/>
      <c r="DP31" s="159"/>
      <c r="DQ31" s="159"/>
      <c r="DR31" s="159"/>
      <c r="DS31" s="159"/>
      <c r="DT31" s="159"/>
      <c r="DU31" s="159"/>
      <c r="DV31" s="159"/>
      <c r="DW31" s="159"/>
      <c r="DX31" s="159"/>
      <c r="DY31" s="159"/>
      <c r="DZ31" s="159"/>
      <c r="EA31" s="159"/>
      <c r="EB31" s="159"/>
      <c r="EC31" s="159"/>
      <c r="ED31" s="159"/>
      <c r="EE31" s="159"/>
      <c r="EF31" s="159"/>
      <c r="EG31" s="159"/>
      <c r="EH31" s="159"/>
      <c r="EI31" s="159"/>
      <c r="EJ31" s="159"/>
      <c r="EK31" s="159"/>
      <c r="EL31" s="159"/>
      <c r="EM31" s="159"/>
      <c r="EN31" s="159"/>
      <c r="EO31" s="159"/>
      <c r="EP31" s="159"/>
      <c r="EQ31" s="159"/>
      <c r="ER31" s="159"/>
      <c r="ES31" s="159"/>
      <c r="ET31" s="159"/>
      <c r="EU31" s="159"/>
      <c r="EV31" s="159"/>
      <c r="EW31" s="159"/>
      <c r="EX31" s="159"/>
      <c r="EY31" s="159"/>
      <c r="EZ31" s="159"/>
      <c r="FA31" s="159"/>
      <c r="FB31" s="159"/>
      <c r="FC31" s="159"/>
      <c r="FD31" s="159"/>
      <c r="FE31" s="159"/>
      <c r="FF31" s="159"/>
    </row>
    <row r="32" spans="1:15" ht="22.5" customHeight="1">
      <c r="A32" s="178">
        <v>26</v>
      </c>
      <c r="B32" s="220">
        <f>IF('toets 1'!B32&lt;&gt;"",'toets 1'!B32,"")</f>
      </c>
      <c r="C32" s="179">
        <f t="shared" si="0"/>
      </c>
      <c r="D32" s="215"/>
      <c r="E32" s="354"/>
      <c r="F32" s="354"/>
      <c r="G32" s="354"/>
      <c r="H32" s="360"/>
      <c r="I32" s="180" t="str">
        <f t="shared" si="2"/>
        <v>V3  V4  V7  V9  V14  </v>
      </c>
      <c r="J32" s="174">
        <f t="shared" si="1"/>
      </c>
      <c r="K32" s="175">
        <f t="shared" si="3"/>
      </c>
      <c r="L32" s="176">
        <f t="shared" si="4"/>
      </c>
      <c r="M32" s="176">
        <f t="shared" si="5"/>
      </c>
      <c r="N32" s="176">
        <f t="shared" si="6"/>
      </c>
      <c r="O32" s="177">
        <f t="shared" si="7"/>
      </c>
    </row>
    <row r="33" spans="1:15" ht="22.5" customHeight="1">
      <c r="A33" s="178">
        <v>27</v>
      </c>
      <c r="B33" s="220">
        <f>IF('toets 1'!B33&lt;&gt;"",'toets 1'!B33,"")</f>
      </c>
      <c r="C33" s="179">
        <f t="shared" si="0"/>
      </c>
      <c r="D33" s="215"/>
      <c r="E33" s="354"/>
      <c r="F33" s="354"/>
      <c r="G33" s="354"/>
      <c r="H33" s="360"/>
      <c r="I33" s="180" t="str">
        <f t="shared" si="2"/>
        <v>V3  V4  V7  V9  V14  </v>
      </c>
      <c r="J33" s="174">
        <f t="shared" si="1"/>
      </c>
      <c r="K33" s="175">
        <f t="shared" si="3"/>
      </c>
      <c r="L33" s="176">
        <f t="shared" si="4"/>
      </c>
      <c r="M33" s="176">
        <f t="shared" si="5"/>
      </c>
      <c r="N33" s="176">
        <f t="shared" si="6"/>
      </c>
      <c r="O33" s="177">
        <f t="shared" si="7"/>
      </c>
    </row>
    <row r="34" spans="1:15" ht="22.5" customHeight="1">
      <c r="A34" s="178">
        <v>28</v>
      </c>
      <c r="B34" s="220">
        <f>IF('toets 1'!B34&lt;&gt;"",'toets 1'!B34,"")</f>
      </c>
      <c r="C34" s="179">
        <f t="shared" si="0"/>
      </c>
      <c r="D34" s="215"/>
      <c r="E34" s="354"/>
      <c r="F34" s="354"/>
      <c r="G34" s="354"/>
      <c r="H34" s="360"/>
      <c r="I34" s="180" t="str">
        <f t="shared" si="2"/>
        <v>V3  V4  V7  V9  V14  </v>
      </c>
      <c r="J34" s="174">
        <f t="shared" si="1"/>
      </c>
      <c r="K34" s="175">
        <f t="shared" si="3"/>
      </c>
      <c r="L34" s="176">
        <f t="shared" si="4"/>
      </c>
      <c r="M34" s="176">
        <f t="shared" si="5"/>
      </c>
      <c r="N34" s="176">
        <f t="shared" si="6"/>
      </c>
      <c r="O34" s="177">
        <f t="shared" si="7"/>
      </c>
    </row>
    <row r="35" spans="1:15" ht="22.5" customHeight="1">
      <c r="A35" s="178">
        <v>29</v>
      </c>
      <c r="B35" s="220">
        <f>IF('toets 1'!B35&lt;&gt;"",'toets 1'!B35,"")</f>
      </c>
      <c r="C35" s="179">
        <f t="shared" si="0"/>
      </c>
      <c r="D35" s="215"/>
      <c r="E35" s="354"/>
      <c r="F35" s="354"/>
      <c r="G35" s="354"/>
      <c r="H35" s="360"/>
      <c r="I35" s="180" t="str">
        <f t="shared" si="2"/>
        <v>V3  V4  V7  V9  V14  </v>
      </c>
      <c r="J35" s="174">
        <f t="shared" si="1"/>
      </c>
      <c r="K35" s="175">
        <f t="shared" si="3"/>
      </c>
      <c r="L35" s="176">
        <f t="shared" si="4"/>
      </c>
      <c r="M35" s="176">
        <f t="shared" si="5"/>
      </c>
      <c r="N35" s="176">
        <f t="shared" si="6"/>
      </c>
      <c r="O35" s="177">
        <f t="shared" si="7"/>
      </c>
    </row>
    <row r="36" spans="1:162" s="182" customFormat="1" ht="22.5" customHeight="1">
      <c r="A36" s="178">
        <v>30</v>
      </c>
      <c r="B36" s="220">
        <f>IF('toets 1'!B36&lt;&gt;"",'toets 1'!B36,"")</f>
      </c>
      <c r="C36" s="179">
        <f t="shared" si="0"/>
      </c>
      <c r="D36" s="215"/>
      <c r="E36" s="354"/>
      <c r="F36" s="354"/>
      <c r="G36" s="354"/>
      <c r="H36" s="360"/>
      <c r="I36" s="180" t="str">
        <f t="shared" si="2"/>
        <v>V3  V4  V7  V9  V14  </v>
      </c>
      <c r="J36" s="174">
        <f t="shared" si="1"/>
      </c>
      <c r="K36" s="175">
        <f t="shared" si="3"/>
      </c>
      <c r="L36" s="176">
        <f t="shared" si="4"/>
      </c>
      <c r="M36" s="176">
        <f t="shared" si="5"/>
      </c>
      <c r="N36" s="176">
        <f t="shared" si="6"/>
      </c>
      <c r="O36" s="177">
        <f t="shared" si="7"/>
      </c>
      <c r="P36" s="158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/>
      <c r="DC36" s="159"/>
      <c r="DD36" s="159"/>
      <c r="DE36" s="159"/>
      <c r="DF36" s="159"/>
      <c r="DG36" s="159"/>
      <c r="DH36" s="159"/>
      <c r="DI36" s="159"/>
      <c r="DJ36" s="159"/>
      <c r="DK36" s="159"/>
      <c r="DL36" s="159"/>
      <c r="DM36" s="159"/>
      <c r="DN36" s="159"/>
      <c r="DO36" s="159"/>
      <c r="DP36" s="159"/>
      <c r="DQ36" s="159"/>
      <c r="DR36" s="159"/>
      <c r="DS36" s="159"/>
      <c r="DT36" s="159"/>
      <c r="DU36" s="159"/>
      <c r="DV36" s="159"/>
      <c r="DW36" s="159"/>
      <c r="DX36" s="159"/>
      <c r="DY36" s="159"/>
      <c r="DZ36" s="159"/>
      <c r="EA36" s="159"/>
      <c r="EB36" s="159"/>
      <c r="EC36" s="159"/>
      <c r="ED36" s="159"/>
      <c r="EE36" s="159"/>
      <c r="EF36" s="159"/>
      <c r="EG36" s="159"/>
      <c r="EH36" s="159"/>
      <c r="EI36" s="159"/>
      <c r="EJ36" s="159"/>
      <c r="EK36" s="159"/>
      <c r="EL36" s="159"/>
      <c r="EM36" s="159"/>
      <c r="EN36" s="159"/>
      <c r="EO36" s="159"/>
      <c r="EP36" s="159"/>
      <c r="EQ36" s="159"/>
      <c r="ER36" s="159"/>
      <c r="ES36" s="159"/>
      <c r="ET36" s="159"/>
      <c r="EU36" s="159"/>
      <c r="EV36" s="159"/>
      <c r="EW36" s="159"/>
      <c r="EX36" s="159"/>
      <c r="EY36" s="159"/>
      <c r="EZ36" s="159"/>
      <c r="FA36" s="159"/>
      <c r="FB36" s="159"/>
      <c r="FC36" s="159"/>
      <c r="FD36" s="159"/>
      <c r="FE36" s="159"/>
      <c r="FF36" s="159"/>
    </row>
    <row r="37" spans="1:15" ht="22.5" customHeight="1">
      <c r="A37" s="178">
        <v>31</v>
      </c>
      <c r="B37" s="220">
        <f>IF('toets 1'!B37&lt;&gt;"",'toets 1'!B37,"")</f>
      </c>
      <c r="C37" s="179">
        <f t="shared" si="0"/>
      </c>
      <c r="D37" s="215"/>
      <c r="E37" s="354"/>
      <c r="F37" s="354"/>
      <c r="G37" s="354"/>
      <c r="H37" s="360"/>
      <c r="I37" s="180" t="str">
        <f t="shared" si="2"/>
        <v>V3  V4  V7  V9  V14  </v>
      </c>
      <c r="J37" s="174">
        <f t="shared" si="1"/>
      </c>
      <c r="K37" s="175">
        <f t="shared" si="3"/>
      </c>
      <c r="L37" s="176">
        <f t="shared" si="4"/>
      </c>
      <c r="M37" s="176">
        <f t="shared" si="5"/>
      </c>
      <c r="N37" s="176">
        <f t="shared" si="6"/>
      </c>
      <c r="O37" s="177">
        <f t="shared" si="7"/>
      </c>
    </row>
    <row r="38" spans="1:15" ht="22.5" customHeight="1">
      <c r="A38" s="178">
        <v>32</v>
      </c>
      <c r="B38" s="220">
        <f>IF('toets 1'!B38&lt;&gt;"",'toets 1'!B38,"")</f>
      </c>
      <c r="C38" s="179">
        <f t="shared" si="0"/>
      </c>
      <c r="D38" s="215"/>
      <c r="E38" s="354"/>
      <c r="F38" s="354"/>
      <c r="G38" s="354"/>
      <c r="H38" s="360"/>
      <c r="I38" s="180" t="str">
        <f t="shared" si="2"/>
        <v>V3  V4  V7  V9  V14  </v>
      </c>
      <c r="J38" s="174">
        <f t="shared" si="1"/>
      </c>
      <c r="K38" s="175">
        <f t="shared" si="3"/>
      </c>
      <c r="L38" s="176">
        <f t="shared" si="4"/>
      </c>
      <c r="M38" s="176">
        <f t="shared" si="5"/>
      </c>
      <c r="N38" s="176">
        <f t="shared" si="6"/>
      </c>
      <c r="O38" s="177">
        <f t="shared" si="7"/>
      </c>
    </row>
    <row r="39" spans="1:15" ht="22.5" customHeight="1">
      <c r="A39" s="178">
        <v>33</v>
      </c>
      <c r="B39" s="220">
        <f>IF('toets 1'!B39&lt;&gt;"",'toets 1'!B39,"")</f>
      </c>
      <c r="C39" s="179">
        <f t="shared" si="0"/>
      </c>
      <c r="D39" s="215"/>
      <c r="E39" s="354"/>
      <c r="F39" s="354"/>
      <c r="G39" s="354"/>
      <c r="H39" s="360"/>
      <c r="I39" s="180" t="str">
        <f t="shared" si="2"/>
        <v>V3  V4  V7  V9  V14  </v>
      </c>
      <c r="J39" s="174">
        <f t="shared" si="1"/>
      </c>
      <c r="K39" s="175">
        <f t="shared" si="3"/>
      </c>
      <c r="L39" s="176">
        <f t="shared" si="4"/>
      </c>
      <c r="M39" s="176">
        <f t="shared" si="5"/>
      </c>
      <c r="N39" s="176">
        <f t="shared" si="6"/>
      </c>
      <c r="O39" s="177">
        <f t="shared" si="7"/>
      </c>
    </row>
    <row r="40" spans="1:15" ht="22.5" customHeight="1">
      <c r="A40" s="178">
        <v>34</v>
      </c>
      <c r="B40" s="220">
        <f>IF('toets 1'!B40&lt;&gt;"",'toets 1'!B40,"")</f>
      </c>
      <c r="C40" s="179">
        <f t="shared" si="0"/>
      </c>
      <c r="D40" s="215"/>
      <c r="E40" s="354"/>
      <c r="F40" s="354"/>
      <c r="G40" s="354"/>
      <c r="H40" s="360"/>
      <c r="I40" s="180" t="str">
        <f t="shared" si="2"/>
        <v>V3  V4  V7  V9  V14  </v>
      </c>
      <c r="J40" s="174">
        <f t="shared" si="1"/>
      </c>
      <c r="K40" s="175">
        <f t="shared" si="3"/>
      </c>
      <c r="L40" s="176">
        <f t="shared" si="4"/>
      </c>
      <c r="M40" s="176">
        <f t="shared" si="5"/>
      </c>
      <c r="N40" s="176">
        <f t="shared" si="6"/>
      </c>
      <c r="O40" s="177">
        <f t="shared" si="7"/>
      </c>
    </row>
    <row r="41" spans="1:15" ht="22.5" customHeight="1" thickBot="1">
      <c r="A41" s="183">
        <v>35</v>
      </c>
      <c r="B41" s="221">
        <f>IF('toets 1'!B41&lt;&gt;"",'toets 1'!B41,"")</f>
      </c>
      <c r="C41" s="184">
        <f>IF(COUNTBLANK(D41:H41)=5,"",SUM(D41:H41))</f>
      </c>
      <c r="D41" s="217"/>
      <c r="E41" s="355"/>
      <c r="F41" s="355"/>
      <c r="G41" s="355"/>
      <c r="H41" s="361"/>
      <c r="I41" s="185" t="str">
        <f t="shared" si="2"/>
        <v>V3  V4  V7  V9  V14  </v>
      </c>
      <c r="J41" s="186">
        <f t="shared" si="1"/>
      </c>
      <c r="K41" s="187">
        <f t="shared" si="3"/>
      </c>
      <c r="L41" s="188">
        <f t="shared" si="4"/>
      </c>
      <c r="M41" s="188">
        <f t="shared" si="5"/>
      </c>
      <c r="N41" s="188">
        <f t="shared" si="6"/>
      </c>
      <c r="O41" s="189">
        <f t="shared" si="7"/>
      </c>
    </row>
    <row r="42" spans="1:15" ht="22.5" customHeight="1" thickBot="1">
      <c r="A42" s="190"/>
      <c r="B42" s="191" t="s">
        <v>3</v>
      </c>
      <c r="C42" s="192">
        <f aca="true" t="shared" si="8" ref="C42:H42">IF($A41-$A43=0,"",SUM(C7:C41)/($A41-$A43))</f>
      </c>
      <c r="D42" s="193">
        <f t="shared" si="8"/>
      </c>
      <c r="E42" s="194">
        <f t="shared" si="8"/>
      </c>
      <c r="F42" s="194">
        <f t="shared" si="8"/>
      </c>
      <c r="G42" s="194">
        <f t="shared" si="8"/>
      </c>
      <c r="H42" s="195">
        <f t="shared" si="8"/>
      </c>
      <c r="I42" s="196"/>
      <c r="J42" s="186">
        <f aca="true" t="shared" si="9" ref="J42:O42">IF($A41-$A43=0,"",SUM(J7:J41)/($A41-$A43))</f>
      </c>
      <c r="K42" s="197">
        <f t="shared" si="9"/>
      </c>
      <c r="L42" s="198">
        <f t="shared" si="9"/>
      </c>
      <c r="M42" s="198">
        <f t="shared" si="9"/>
      </c>
      <c r="N42" s="198">
        <f t="shared" si="9"/>
      </c>
      <c r="O42" s="199">
        <f t="shared" si="9"/>
      </c>
    </row>
    <row r="43" spans="1:162" s="204" customFormat="1" ht="22.5" customHeight="1">
      <c r="A43" s="200">
        <f>COUNTBLANK(C$7:C$41)</f>
        <v>35</v>
      </c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2"/>
      <c r="M43" s="202"/>
      <c r="N43" s="202"/>
      <c r="O43" s="202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203"/>
      <c r="BI43" s="203"/>
      <c r="BJ43" s="203"/>
      <c r="BK43" s="203"/>
      <c r="BL43" s="203"/>
      <c r="BM43" s="203"/>
      <c r="BN43" s="203"/>
      <c r="BO43" s="203"/>
      <c r="BP43" s="203"/>
      <c r="BQ43" s="203"/>
      <c r="BR43" s="203"/>
      <c r="BS43" s="203"/>
      <c r="BT43" s="203"/>
      <c r="BU43" s="203"/>
      <c r="BV43" s="203"/>
      <c r="BW43" s="203"/>
      <c r="BX43" s="203"/>
      <c r="BY43" s="203"/>
      <c r="BZ43" s="203"/>
      <c r="CA43" s="203"/>
      <c r="CB43" s="203"/>
      <c r="CC43" s="203"/>
      <c r="CD43" s="203"/>
      <c r="CE43" s="203"/>
      <c r="CF43" s="203"/>
      <c r="CG43" s="203"/>
      <c r="CH43" s="203"/>
      <c r="CI43" s="203"/>
      <c r="CJ43" s="203"/>
      <c r="CK43" s="203"/>
      <c r="CL43" s="203"/>
      <c r="CM43" s="203"/>
      <c r="CN43" s="203"/>
      <c r="CO43" s="203"/>
      <c r="CP43" s="203"/>
      <c r="CQ43" s="203"/>
      <c r="CR43" s="203"/>
      <c r="CS43" s="203"/>
      <c r="CT43" s="203"/>
      <c r="CU43" s="203"/>
      <c r="CV43" s="203"/>
      <c r="CW43" s="203"/>
      <c r="CX43" s="203"/>
      <c r="CY43" s="203"/>
      <c r="CZ43" s="203"/>
      <c r="DA43" s="203"/>
      <c r="DB43" s="203"/>
      <c r="DC43" s="203"/>
      <c r="DD43" s="203"/>
      <c r="DE43" s="203"/>
      <c r="DF43" s="203"/>
      <c r="DG43" s="203"/>
      <c r="DH43" s="203"/>
      <c r="DI43" s="203"/>
      <c r="DJ43" s="203"/>
      <c r="DK43" s="203"/>
      <c r="DL43" s="203"/>
      <c r="DM43" s="203"/>
      <c r="DN43" s="203"/>
      <c r="DO43" s="203"/>
      <c r="DP43" s="203"/>
      <c r="DQ43" s="203"/>
      <c r="DR43" s="203"/>
      <c r="DS43" s="203"/>
      <c r="DT43" s="203"/>
      <c r="DU43" s="203"/>
      <c r="DV43" s="203"/>
      <c r="DW43" s="203"/>
      <c r="DX43" s="203"/>
      <c r="DY43" s="203"/>
      <c r="DZ43" s="203"/>
      <c r="EA43" s="203"/>
      <c r="EB43" s="203"/>
      <c r="EC43" s="203"/>
      <c r="ED43" s="203"/>
      <c r="EE43" s="203"/>
      <c r="EF43" s="203"/>
      <c r="EG43" s="203"/>
      <c r="EH43" s="203"/>
      <c r="EI43" s="203"/>
      <c r="EJ43" s="203"/>
      <c r="EK43" s="203"/>
      <c r="EL43" s="203"/>
      <c r="EM43" s="203"/>
      <c r="EN43" s="203"/>
      <c r="EO43" s="203"/>
      <c r="EP43" s="203"/>
      <c r="EQ43" s="203"/>
      <c r="ER43" s="203"/>
      <c r="ES43" s="203"/>
      <c r="ET43" s="203"/>
      <c r="EU43" s="203"/>
      <c r="EV43" s="203"/>
      <c r="EW43" s="203"/>
      <c r="EX43" s="203"/>
      <c r="EY43" s="203"/>
      <c r="EZ43" s="203"/>
      <c r="FA43" s="203"/>
      <c r="FB43" s="203"/>
      <c r="FC43" s="203"/>
      <c r="FD43" s="203"/>
      <c r="FE43" s="203"/>
      <c r="FF43" s="203"/>
    </row>
    <row r="44" spans="11:16" ht="11.25">
      <c r="K44" s="208"/>
      <c r="L44" s="208"/>
      <c r="M44" s="208"/>
      <c r="N44" s="208"/>
      <c r="O44" s="208"/>
      <c r="P44" s="159"/>
    </row>
    <row r="45" spans="11:16" ht="11.25">
      <c r="K45" s="208"/>
      <c r="L45" s="208"/>
      <c r="M45" s="208"/>
      <c r="N45" s="208"/>
      <c r="O45" s="208"/>
      <c r="P45" s="159"/>
    </row>
    <row r="46" spans="11:16" ht="11.25">
      <c r="K46" s="208"/>
      <c r="L46" s="208"/>
      <c r="M46" s="208"/>
      <c r="N46" s="208"/>
      <c r="O46" s="208"/>
      <c r="P46" s="159"/>
    </row>
    <row r="47" spans="11:16" ht="11.25">
      <c r="K47" s="208"/>
      <c r="L47" s="208"/>
      <c r="M47" s="208"/>
      <c r="N47" s="208"/>
      <c r="O47" s="208"/>
      <c r="P47" s="159"/>
    </row>
    <row r="48" spans="11:16" ht="11.25">
      <c r="K48" s="208"/>
      <c r="L48" s="208"/>
      <c r="M48" s="208"/>
      <c r="N48" s="208"/>
      <c r="O48" s="208"/>
      <c r="P48" s="159"/>
    </row>
    <row r="49" spans="3:16" ht="11.25">
      <c r="C49" s="206">
        <f>IF($A48-$A50=0,"",SUM(C14:C48)/($A48-$A50))</f>
      </c>
      <c r="K49" s="208"/>
      <c r="L49" s="208"/>
      <c r="M49" s="208"/>
      <c r="N49" s="208"/>
      <c r="O49" s="208"/>
      <c r="P49" s="159"/>
    </row>
    <row r="50" spans="11:16" ht="11.25">
      <c r="K50" s="208"/>
      <c r="L50" s="208"/>
      <c r="M50" s="208"/>
      <c r="N50" s="208"/>
      <c r="O50" s="208"/>
      <c r="P50" s="159"/>
    </row>
    <row r="51" spans="11:16" ht="11.25">
      <c r="K51" s="208"/>
      <c r="L51" s="208"/>
      <c r="M51" s="208"/>
      <c r="N51" s="208"/>
      <c r="O51" s="208"/>
      <c r="P51" s="159"/>
    </row>
    <row r="52" spans="11:16" ht="11.25">
      <c r="K52" s="208"/>
      <c r="L52" s="208"/>
      <c r="M52" s="208"/>
      <c r="N52" s="208"/>
      <c r="O52" s="208"/>
      <c r="P52" s="159"/>
    </row>
    <row r="53" spans="11:16" ht="11.25">
      <c r="K53" s="208"/>
      <c r="L53" s="208"/>
      <c r="M53" s="208"/>
      <c r="N53" s="208"/>
      <c r="O53" s="208"/>
      <c r="P53" s="159"/>
    </row>
    <row r="54" spans="11:15" ht="11.25">
      <c r="K54" s="208"/>
      <c r="L54" s="208"/>
      <c r="M54" s="208"/>
      <c r="N54" s="208"/>
      <c r="O54" s="208"/>
    </row>
    <row r="55" spans="11:15" ht="11.25">
      <c r="K55" s="208"/>
      <c r="L55" s="208"/>
      <c r="M55" s="208"/>
      <c r="N55" s="208"/>
      <c r="O55" s="208"/>
    </row>
    <row r="56" spans="11:15" ht="11.25">
      <c r="K56" s="208"/>
      <c r="L56" s="208"/>
      <c r="M56" s="208"/>
      <c r="N56" s="208"/>
      <c r="O56" s="208"/>
    </row>
    <row r="57" spans="11:15" ht="11.25">
      <c r="K57" s="208"/>
      <c r="L57" s="208"/>
      <c r="M57" s="208"/>
      <c r="N57" s="208"/>
      <c r="O57" s="208"/>
    </row>
    <row r="58" spans="11:15" ht="11.25">
      <c r="K58" s="208"/>
      <c r="L58" s="208"/>
      <c r="M58" s="208"/>
      <c r="N58" s="208"/>
      <c r="O58" s="208"/>
    </row>
    <row r="59" spans="11:15" ht="11.25">
      <c r="K59" s="208"/>
      <c r="L59" s="208"/>
      <c r="M59" s="208"/>
      <c r="N59" s="208"/>
      <c r="O59" s="208"/>
    </row>
    <row r="60" spans="11:15" ht="11.25">
      <c r="K60" s="208"/>
      <c r="L60" s="208"/>
      <c r="M60" s="208"/>
      <c r="N60" s="208"/>
      <c r="O60" s="208"/>
    </row>
    <row r="61" spans="11:15" ht="11.25">
      <c r="K61" s="208"/>
      <c r="L61" s="208"/>
      <c r="M61" s="208"/>
      <c r="N61" s="208"/>
      <c r="O61" s="208"/>
    </row>
    <row r="62" spans="11:15" ht="11.25">
      <c r="K62" s="208"/>
      <c r="L62" s="208"/>
      <c r="M62" s="208"/>
      <c r="N62" s="208"/>
      <c r="O62" s="208"/>
    </row>
    <row r="63" spans="11:15" ht="11.25">
      <c r="K63" s="208"/>
      <c r="L63" s="208"/>
      <c r="M63" s="208"/>
      <c r="N63" s="208"/>
      <c r="O63" s="208"/>
    </row>
    <row r="64" spans="11:15" ht="11.25">
      <c r="K64" s="208"/>
      <c r="L64" s="208"/>
      <c r="M64" s="208"/>
      <c r="N64" s="208"/>
      <c r="O64" s="208"/>
    </row>
    <row r="65" spans="11:15" ht="11.25">
      <c r="K65" s="208"/>
      <c r="L65" s="208"/>
      <c r="M65" s="208"/>
      <c r="N65" s="208"/>
      <c r="O65" s="208"/>
    </row>
    <row r="66" spans="11:15" ht="11.25">
      <c r="K66" s="208"/>
      <c r="L66" s="208"/>
      <c r="M66" s="208"/>
      <c r="N66" s="208"/>
      <c r="O66" s="208"/>
    </row>
    <row r="67" spans="11:15" ht="11.25">
      <c r="K67" s="208"/>
      <c r="L67" s="208"/>
      <c r="M67" s="208"/>
      <c r="N67" s="208"/>
      <c r="O67" s="208"/>
    </row>
    <row r="68" spans="11:15" ht="11.25">
      <c r="K68" s="208"/>
      <c r="L68" s="208"/>
      <c r="M68" s="208"/>
      <c r="N68" s="208"/>
      <c r="O68" s="208"/>
    </row>
    <row r="69" spans="11:15" ht="11.25">
      <c r="K69" s="208"/>
      <c r="L69" s="208"/>
      <c r="M69" s="208"/>
      <c r="N69" s="208"/>
      <c r="O69" s="208"/>
    </row>
    <row r="70" spans="11:15" ht="11.25">
      <c r="K70" s="208"/>
      <c r="L70" s="208"/>
      <c r="M70" s="208"/>
      <c r="N70" s="208"/>
      <c r="O70" s="208"/>
    </row>
    <row r="71" spans="11:15" ht="11.25">
      <c r="K71" s="208"/>
      <c r="L71" s="208"/>
      <c r="M71" s="208"/>
      <c r="N71" s="208"/>
      <c r="O71" s="208"/>
    </row>
    <row r="72" spans="11:15" ht="11.25">
      <c r="K72" s="208"/>
      <c r="L72" s="208"/>
      <c r="M72" s="208"/>
      <c r="N72" s="208"/>
      <c r="O72" s="208"/>
    </row>
    <row r="73" spans="11:15" ht="11.25">
      <c r="K73" s="208"/>
      <c r="L73" s="208"/>
      <c r="M73" s="208"/>
      <c r="N73" s="208"/>
      <c r="O73" s="208"/>
    </row>
    <row r="74" spans="11:15" ht="11.25">
      <c r="K74" s="208"/>
      <c r="L74" s="208"/>
      <c r="M74" s="208"/>
      <c r="N74" s="208"/>
      <c r="O74" s="208"/>
    </row>
    <row r="75" spans="11:15" ht="11.25">
      <c r="K75" s="208"/>
      <c r="L75" s="208"/>
      <c r="M75" s="208"/>
      <c r="N75" s="208"/>
      <c r="O75" s="208"/>
    </row>
    <row r="76" spans="11:15" ht="11.25">
      <c r="K76" s="208"/>
      <c r="L76" s="208"/>
      <c r="M76" s="208"/>
      <c r="N76" s="208"/>
      <c r="O76" s="208"/>
    </row>
    <row r="77" spans="11:15" ht="11.25">
      <c r="K77" s="208"/>
      <c r="L77" s="208"/>
      <c r="M77" s="208"/>
      <c r="N77" s="208"/>
      <c r="O77" s="208"/>
    </row>
    <row r="78" spans="11:15" ht="11.25">
      <c r="K78" s="208"/>
      <c r="L78" s="208"/>
      <c r="M78" s="208"/>
      <c r="N78" s="208"/>
      <c r="O78" s="208"/>
    </row>
    <row r="79" spans="11:15" ht="11.25">
      <c r="K79" s="208"/>
      <c r="L79" s="208"/>
      <c r="M79" s="208"/>
      <c r="N79" s="208"/>
      <c r="O79" s="208"/>
    </row>
    <row r="80" spans="11:15" ht="11.25">
      <c r="K80" s="208"/>
      <c r="L80" s="208"/>
      <c r="M80" s="208"/>
      <c r="N80" s="208"/>
      <c r="O80" s="208"/>
    </row>
    <row r="81" spans="11:15" ht="11.25">
      <c r="K81" s="208"/>
      <c r="L81" s="208"/>
      <c r="M81" s="208"/>
      <c r="N81" s="208"/>
      <c r="O81" s="208"/>
    </row>
    <row r="82" spans="11:15" ht="11.25">
      <c r="K82" s="208"/>
      <c r="L82" s="208"/>
      <c r="M82" s="208"/>
      <c r="N82" s="208"/>
      <c r="O82" s="208"/>
    </row>
    <row r="83" spans="11:15" ht="11.25">
      <c r="K83" s="208"/>
      <c r="L83" s="208"/>
      <c r="M83" s="208"/>
      <c r="N83" s="208"/>
      <c r="O83" s="208"/>
    </row>
    <row r="84" spans="11:15" ht="11.25">
      <c r="K84" s="208"/>
      <c r="L84" s="208"/>
      <c r="M84" s="208"/>
      <c r="N84" s="208"/>
      <c r="O84" s="208"/>
    </row>
    <row r="85" spans="11:15" ht="11.25">
      <c r="K85" s="208"/>
      <c r="L85" s="208"/>
      <c r="M85" s="208"/>
      <c r="N85" s="208"/>
      <c r="O85" s="208"/>
    </row>
    <row r="86" spans="11:15" ht="11.25">
      <c r="K86" s="208"/>
      <c r="L86" s="208"/>
      <c r="M86" s="208"/>
      <c r="N86" s="208"/>
      <c r="O86" s="208"/>
    </row>
    <row r="87" spans="11:15" ht="11.25">
      <c r="K87" s="208"/>
      <c r="L87" s="208"/>
      <c r="M87" s="208"/>
      <c r="N87" s="208"/>
      <c r="O87" s="208"/>
    </row>
    <row r="88" spans="11:15" ht="11.25">
      <c r="K88" s="208"/>
      <c r="L88" s="208"/>
      <c r="M88" s="208"/>
      <c r="N88" s="208"/>
      <c r="O88" s="208"/>
    </row>
    <row r="89" spans="11:15" ht="11.25">
      <c r="K89" s="208"/>
      <c r="L89" s="208"/>
      <c r="M89" s="208"/>
      <c r="N89" s="208"/>
      <c r="O89" s="208"/>
    </row>
    <row r="90" spans="11:15" ht="11.25">
      <c r="K90" s="208"/>
      <c r="L90" s="208"/>
      <c r="M90" s="208"/>
      <c r="N90" s="208"/>
      <c r="O90" s="208"/>
    </row>
    <row r="91" spans="11:15" ht="11.25">
      <c r="K91" s="208"/>
      <c r="L91" s="208"/>
      <c r="M91" s="208"/>
      <c r="N91" s="208"/>
      <c r="O91" s="208"/>
    </row>
    <row r="92" spans="11:15" ht="11.25">
      <c r="K92" s="208"/>
      <c r="L92" s="208"/>
      <c r="M92" s="208"/>
      <c r="N92" s="208"/>
      <c r="O92" s="208"/>
    </row>
    <row r="93" spans="11:15" ht="11.25">
      <c r="K93" s="208"/>
      <c r="L93" s="208"/>
      <c r="M93" s="208"/>
      <c r="N93" s="208"/>
      <c r="O93" s="208"/>
    </row>
    <row r="94" spans="11:15" ht="11.25">
      <c r="K94" s="208"/>
      <c r="L94" s="208"/>
      <c r="M94" s="208"/>
      <c r="N94" s="208"/>
      <c r="O94" s="208"/>
    </row>
    <row r="95" spans="11:15" ht="11.25">
      <c r="K95" s="208"/>
      <c r="L95" s="208"/>
      <c r="M95" s="208"/>
      <c r="N95" s="208"/>
      <c r="O95" s="208"/>
    </row>
  </sheetData>
  <sheetProtection sheet="1" objects="1" scenarios="1"/>
  <mergeCells count="12">
    <mergeCell ref="A5:C5"/>
    <mergeCell ref="A4:C4"/>
    <mergeCell ref="K3:O3"/>
    <mergeCell ref="A3:C3"/>
    <mergeCell ref="D3:H3"/>
    <mergeCell ref="K5:O5"/>
    <mergeCell ref="D2:H2"/>
    <mergeCell ref="K1:O2"/>
    <mergeCell ref="A1:B1"/>
    <mergeCell ref="C1:D1"/>
    <mergeCell ref="E1:F1"/>
    <mergeCell ref="G1:I1"/>
  </mergeCells>
  <conditionalFormatting sqref="J7:J41">
    <cfRule type="cellIs" priority="1" dxfId="0" operator="between" stopIfTrue="1">
      <formula>8</formula>
      <formula>10</formula>
    </cfRule>
    <cfRule type="cellIs" priority="2" dxfId="1" operator="between" stopIfTrue="1">
      <formula>6</formula>
      <formula>7.9</formula>
    </cfRule>
    <cfRule type="cellIs" priority="3" dxfId="2" operator="lessThan" stopIfTrue="1">
      <formula>6</formula>
    </cfRule>
  </conditionalFormatting>
  <conditionalFormatting sqref="D7:H41">
    <cfRule type="cellIs" priority="4" dxfId="3" operator="between" stopIfTrue="1">
      <formula>D$5+1</formula>
      <formula>D$4+1</formula>
    </cfRule>
  </conditionalFormatting>
  <conditionalFormatting sqref="G1">
    <cfRule type="cellIs" priority="5" dxfId="4" operator="equal" stopIfTrue="1">
      <formula>"(klik hier en vul in)"</formula>
    </cfRule>
  </conditionalFormatting>
  <conditionalFormatting sqref="C7:C41">
    <cfRule type="cellIs" priority="6" dxfId="5" operator="notEqual" stopIfTrue="1">
      <formula>SUM(D7:H7)</formula>
    </cfRule>
  </conditionalFormatting>
  <conditionalFormatting sqref="K7:O41">
    <cfRule type="expression" priority="7" dxfId="6" stopIfTrue="1">
      <formula>$C7=""</formula>
    </cfRule>
  </conditionalFormatting>
  <conditionalFormatting sqref="I7:I41">
    <cfRule type="expression" priority="8" dxfId="7" stopIfTrue="1">
      <formula>C7=""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7" r:id="rId3"/>
  <headerFooter alignWithMargins="0">
    <oddFooter>&amp;L&amp;8© 2008 - Malmberg, Den Bosch&amp;R&amp;8AdT / &amp;D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FF95"/>
  <sheetViews>
    <sheetView showGridLines="0" zoomScaleSheetLayoutView="50" workbookViewId="0" topLeftCell="A4">
      <selection activeCell="A13" sqref="A13:B13"/>
    </sheetView>
  </sheetViews>
  <sheetFormatPr defaultColWidth="9.00390625" defaultRowHeight="11.25"/>
  <cols>
    <col min="1" max="1" width="3.625" style="205" customWidth="1"/>
    <col min="2" max="2" width="25.625" style="160" customWidth="1"/>
    <col min="3" max="3" width="5.625" style="206" customWidth="1"/>
    <col min="4" max="8" width="5.625" style="160" customWidth="1"/>
    <col min="9" max="9" width="10.625" style="207" customWidth="1"/>
    <col min="10" max="10" width="4.625" style="160" customWidth="1"/>
    <col min="11" max="15" width="4.625" style="209" customWidth="1"/>
    <col min="16" max="16" width="9.00390625" style="158" customWidth="1"/>
    <col min="17" max="162" width="9.00390625" style="159" customWidth="1"/>
    <col min="163" max="16384" width="9.00390625" style="160" customWidth="1"/>
  </cols>
  <sheetData>
    <row r="1" spans="1:162" s="142" customFormat="1" ht="19.5" customHeight="1" thickBot="1">
      <c r="A1" s="373" t="s">
        <v>110</v>
      </c>
      <c r="B1" s="374"/>
      <c r="C1" s="374" t="s">
        <v>17</v>
      </c>
      <c r="D1" s="375"/>
      <c r="E1" s="376" t="s">
        <v>0</v>
      </c>
      <c r="F1" s="377"/>
      <c r="G1" s="378" t="s">
        <v>1</v>
      </c>
      <c r="H1" s="378"/>
      <c r="I1" s="378"/>
      <c r="J1" s="139"/>
      <c r="K1" s="367" t="s">
        <v>103</v>
      </c>
      <c r="L1" s="368"/>
      <c r="M1" s="368"/>
      <c r="N1" s="368"/>
      <c r="O1" s="369"/>
      <c r="P1" s="140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/>
      <c r="ER1" s="141"/>
      <c r="ES1" s="141"/>
      <c r="ET1" s="141"/>
      <c r="EU1" s="141"/>
      <c r="EV1" s="141"/>
      <c r="EW1" s="141"/>
      <c r="EX1" s="141"/>
      <c r="EY1" s="141"/>
      <c r="EZ1" s="141"/>
      <c r="FA1" s="141"/>
      <c r="FB1" s="141"/>
      <c r="FC1" s="141"/>
      <c r="FD1" s="141"/>
      <c r="FE1" s="141"/>
      <c r="FF1" s="141"/>
    </row>
    <row r="2" spans="1:162" s="142" customFormat="1" ht="24.75" customHeight="1" thickBot="1">
      <c r="A2" s="143"/>
      <c r="B2" s="144"/>
      <c r="C2" s="145"/>
      <c r="D2" s="365" t="s">
        <v>102</v>
      </c>
      <c r="E2" s="366"/>
      <c r="F2" s="366"/>
      <c r="G2" s="366"/>
      <c r="H2" s="366"/>
      <c r="I2" s="146"/>
      <c r="J2" s="147"/>
      <c r="K2" s="370"/>
      <c r="L2" s="371"/>
      <c r="M2" s="371"/>
      <c r="N2" s="371"/>
      <c r="O2" s="372"/>
      <c r="P2" s="140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</row>
    <row r="3" spans="1:16" s="141" customFormat="1" ht="15" customHeight="1" thickBot="1">
      <c r="A3" s="381" t="s">
        <v>101</v>
      </c>
      <c r="B3" s="382"/>
      <c r="C3" s="382"/>
      <c r="D3" s="386">
        <f>COUNTA(D6:H6)</f>
        <v>5</v>
      </c>
      <c r="E3" s="387"/>
      <c r="F3" s="387"/>
      <c r="G3" s="387"/>
      <c r="H3" s="387"/>
      <c r="I3" s="148"/>
      <c r="J3" s="149"/>
      <c r="K3" s="383" t="s">
        <v>20</v>
      </c>
      <c r="L3" s="384"/>
      <c r="M3" s="384"/>
      <c r="N3" s="384"/>
      <c r="O3" s="385"/>
      <c r="P3" s="140"/>
    </row>
    <row r="4" spans="1:162" s="142" customFormat="1" ht="15" customHeight="1" thickBot="1">
      <c r="A4" s="381" t="s">
        <v>8</v>
      </c>
      <c r="B4" s="382"/>
      <c r="C4" s="382"/>
      <c r="D4" s="150">
        <v>10</v>
      </c>
      <c r="E4" s="150">
        <v>5</v>
      </c>
      <c r="F4" s="150">
        <v>10</v>
      </c>
      <c r="G4" s="150">
        <v>10</v>
      </c>
      <c r="H4" s="151">
        <v>5</v>
      </c>
      <c r="I4" s="148"/>
      <c r="J4" s="152"/>
      <c r="K4" s="153">
        <f>D4</f>
        <v>10</v>
      </c>
      <c r="L4" s="154">
        <f>E4</f>
        <v>5</v>
      </c>
      <c r="M4" s="154">
        <f>F4</f>
        <v>10</v>
      </c>
      <c r="N4" s="154">
        <f>G4</f>
        <v>10</v>
      </c>
      <c r="O4" s="155">
        <f>H4</f>
        <v>5</v>
      </c>
      <c r="P4" s="140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</row>
    <row r="5" spans="1:15" ht="15" customHeight="1" thickBot="1">
      <c r="A5" s="379" t="s">
        <v>7</v>
      </c>
      <c r="B5" s="380"/>
      <c r="C5" s="380"/>
      <c r="D5" s="156">
        <v>0</v>
      </c>
      <c r="E5" s="156">
        <v>0</v>
      </c>
      <c r="F5" s="156">
        <v>0</v>
      </c>
      <c r="G5" s="156">
        <v>0</v>
      </c>
      <c r="H5" s="157">
        <v>0</v>
      </c>
      <c r="I5" s="148"/>
      <c r="J5" s="149"/>
      <c r="K5" s="388"/>
      <c r="L5" s="389"/>
      <c r="M5" s="389"/>
      <c r="N5" s="389"/>
      <c r="O5" s="390"/>
    </row>
    <row r="6" spans="1:15" ht="22.5" customHeight="1" thickBot="1" thickTop="1">
      <c r="A6" s="161"/>
      <c r="B6" s="162" t="s">
        <v>6</v>
      </c>
      <c r="C6" s="163" t="s">
        <v>4</v>
      </c>
      <c r="D6" s="164" t="s">
        <v>40</v>
      </c>
      <c r="E6" s="164" t="s">
        <v>41</v>
      </c>
      <c r="F6" s="164" t="s">
        <v>48</v>
      </c>
      <c r="G6" s="164" t="s">
        <v>42</v>
      </c>
      <c r="H6" s="165" t="s">
        <v>43</v>
      </c>
      <c r="I6" s="166" t="s">
        <v>9</v>
      </c>
      <c r="J6" s="167" t="s">
        <v>2</v>
      </c>
      <c r="K6" s="168">
        <v>1</v>
      </c>
      <c r="L6" s="169">
        <v>2</v>
      </c>
      <c r="M6" s="169">
        <v>3</v>
      </c>
      <c r="N6" s="169">
        <v>4</v>
      </c>
      <c r="O6" s="170">
        <v>5</v>
      </c>
    </row>
    <row r="7" spans="1:15" ht="22.5" customHeight="1" thickTop="1">
      <c r="A7" s="171">
        <v>1</v>
      </c>
      <c r="B7" s="219">
        <f>IF('toets 1'!B7&lt;&gt;"",'toets 1'!B7,"")</f>
      </c>
      <c r="C7" s="172">
        <f aca="true" t="shared" si="0" ref="C7:C40">IF(COUNTBLANK(D7:H7)=5,"",SUM(D7:H7))</f>
      </c>
      <c r="D7" s="213"/>
      <c r="E7" s="353"/>
      <c r="F7" s="353"/>
      <c r="G7" s="353"/>
      <c r="H7" s="359"/>
      <c r="I7" s="173" t="str">
        <f>CONCATENATE(IF(D7&gt;$D$5,"R3  ","V3  "),IF(E7&gt;E$5,"R4  ","V4  "),IF(F7&gt;F$5,"R7  ","V7  "),IF(G7&gt;G$5,"R9  ","V9  "),IF(H7&gt;H$5,"R12  ","V12  "))</f>
        <v>V3  V4  V7  V9  V12  </v>
      </c>
      <c r="J7" s="174">
        <f aca="true" t="shared" si="1" ref="J7:J41">IF(C7="","",AVERAGE(K7:O7))</f>
      </c>
      <c r="K7" s="175">
        <f>IF($C7="","",VLOOKUP(D7,TIEN,2,TRUE))</f>
      </c>
      <c r="L7" s="176">
        <f>IF($C7="","",VLOOKUP(E7,VIJF,2,TRUE))</f>
      </c>
      <c r="M7" s="176">
        <f>IF($C7="","",VLOOKUP(F7,TIEN,2,TRUE))</f>
      </c>
      <c r="N7" s="176">
        <f>IF($C7="","",VLOOKUP(G7,TIEN,2,TRUE))</f>
      </c>
      <c r="O7" s="177">
        <f>IF($C7="","",VLOOKUP(H7,VIJF,2,TRUE))</f>
      </c>
    </row>
    <row r="8" spans="1:15" ht="22.5" customHeight="1">
      <c r="A8" s="178">
        <v>2</v>
      </c>
      <c r="B8" s="220">
        <f>IF('toets 1'!B8&lt;&gt;"",'toets 1'!B8,"")</f>
      </c>
      <c r="C8" s="179">
        <f t="shared" si="0"/>
      </c>
      <c r="D8" s="215"/>
      <c r="E8" s="354"/>
      <c r="F8" s="354"/>
      <c r="G8" s="354"/>
      <c r="H8" s="360"/>
      <c r="I8" s="180" t="str">
        <f aca="true" t="shared" si="2" ref="I8:I41">CONCATENATE(IF(D8&gt;$D$5,"R3  ","V3  "),IF(E8&gt;E$5,"R4  ","V4  "),IF(F8&gt;F$5,"R7  ","V7  "),IF(G8&gt;G$5,"R9  ","V9  "),IF(H8&gt;H$5,"R12  ","V12  "))</f>
        <v>V3  V4  V7  V9  V12  </v>
      </c>
      <c r="J8" s="174">
        <f t="shared" si="1"/>
      </c>
      <c r="K8" s="175">
        <f aca="true" t="shared" si="3" ref="K8:K41">IF($C8="","",VLOOKUP(D8,TIEN,2,TRUE))</f>
      </c>
      <c r="L8" s="176">
        <f aca="true" t="shared" si="4" ref="L8:L41">IF($C8="","",VLOOKUP(E8,VIJF,2,TRUE))</f>
      </c>
      <c r="M8" s="176">
        <f aca="true" t="shared" si="5" ref="M8:M41">IF($C8="","",VLOOKUP(F8,TIEN,2,TRUE))</f>
      </c>
      <c r="N8" s="176">
        <f aca="true" t="shared" si="6" ref="N8:N41">IF($C8="","",VLOOKUP(G8,TIEN,2,TRUE))</f>
      </c>
      <c r="O8" s="177">
        <f aca="true" t="shared" si="7" ref="O8:O41">IF($C8="","",VLOOKUP(H8,VIJF,2,TRUE))</f>
      </c>
    </row>
    <row r="9" spans="1:15" ht="22.5" customHeight="1">
      <c r="A9" s="178">
        <v>3</v>
      </c>
      <c r="B9" s="220">
        <f>IF('toets 1'!B9&lt;&gt;"",'toets 1'!B9,"")</f>
      </c>
      <c r="C9" s="179">
        <f t="shared" si="0"/>
      </c>
      <c r="D9" s="215"/>
      <c r="E9" s="354"/>
      <c r="F9" s="354"/>
      <c r="G9" s="354"/>
      <c r="H9" s="360"/>
      <c r="I9" s="180" t="str">
        <f t="shared" si="2"/>
        <v>V3  V4  V7  V9  V12  </v>
      </c>
      <c r="J9" s="174">
        <f t="shared" si="1"/>
      </c>
      <c r="K9" s="175">
        <f t="shared" si="3"/>
      </c>
      <c r="L9" s="176">
        <f t="shared" si="4"/>
      </c>
      <c r="M9" s="176">
        <f t="shared" si="5"/>
      </c>
      <c r="N9" s="176">
        <f t="shared" si="6"/>
      </c>
      <c r="O9" s="177">
        <f t="shared" si="7"/>
      </c>
    </row>
    <row r="10" spans="1:15" ht="22.5" customHeight="1">
      <c r="A10" s="178">
        <v>4</v>
      </c>
      <c r="B10" s="220">
        <f>IF('toets 1'!B10&lt;&gt;"",'toets 1'!B10,"")</f>
      </c>
      <c r="C10" s="179">
        <f t="shared" si="0"/>
      </c>
      <c r="D10" s="215"/>
      <c r="E10" s="354"/>
      <c r="F10" s="354"/>
      <c r="G10" s="354"/>
      <c r="H10" s="360"/>
      <c r="I10" s="180" t="str">
        <f t="shared" si="2"/>
        <v>V3  V4  V7  V9  V12  </v>
      </c>
      <c r="J10" s="174">
        <f t="shared" si="1"/>
      </c>
      <c r="K10" s="175">
        <f t="shared" si="3"/>
      </c>
      <c r="L10" s="176">
        <f t="shared" si="4"/>
      </c>
      <c r="M10" s="176">
        <f t="shared" si="5"/>
      </c>
      <c r="N10" s="176">
        <f t="shared" si="6"/>
      </c>
      <c r="O10" s="177">
        <f t="shared" si="7"/>
      </c>
    </row>
    <row r="11" spans="1:15" ht="22.5" customHeight="1">
      <c r="A11" s="178">
        <v>5</v>
      </c>
      <c r="B11" s="220">
        <f>IF('toets 1'!B11&lt;&gt;"",'toets 1'!B11,"")</f>
      </c>
      <c r="C11" s="179">
        <f t="shared" si="0"/>
      </c>
      <c r="D11" s="215"/>
      <c r="E11" s="354"/>
      <c r="F11" s="354"/>
      <c r="G11" s="354"/>
      <c r="H11" s="360"/>
      <c r="I11" s="180" t="str">
        <f t="shared" si="2"/>
        <v>V3  V4  V7  V9  V12  </v>
      </c>
      <c r="J11" s="174">
        <f t="shared" si="1"/>
      </c>
      <c r="K11" s="175">
        <f t="shared" si="3"/>
      </c>
      <c r="L11" s="176">
        <f t="shared" si="4"/>
      </c>
      <c r="M11" s="176">
        <f t="shared" si="5"/>
      </c>
      <c r="N11" s="176">
        <f t="shared" si="6"/>
      </c>
      <c r="O11" s="177">
        <f t="shared" si="7"/>
      </c>
    </row>
    <row r="12" spans="1:162" s="181" customFormat="1" ht="22.5" customHeight="1">
      <c r="A12" s="178">
        <v>6</v>
      </c>
      <c r="B12" s="220">
        <f>IF('toets 1'!B12&lt;&gt;"",'toets 1'!B12,"")</f>
      </c>
      <c r="C12" s="179">
        <f t="shared" si="0"/>
      </c>
      <c r="D12" s="215"/>
      <c r="E12" s="354"/>
      <c r="F12" s="354"/>
      <c r="G12" s="354"/>
      <c r="H12" s="360"/>
      <c r="I12" s="180" t="str">
        <f t="shared" si="2"/>
        <v>V3  V4  V7  V9  V12  </v>
      </c>
      <c r="J12" s="174">
        <f t="shared" si="1"/>
      </c>
      <c r="K12" s="175">
        <f t="shared" si="3"/>
      </c>
      <c r="L12" s="176">
        <f t="shared" si="4"/>
      </c>
      <c r="M12" s="176">
        <f t="shared" si="5"/>
      </c>
      <c r="N12" s="176">
        <f t="shared" si="6"/>
      </c>
      <c r="O12" s="177">
        <f t="shared" si="7"/>
      </c>
      <c r="P12" s="158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59"/>
      <c r="DS12" s="159"/>
      <c r="DT12" s="159"/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59"/>
      <c r="EF12" s="159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159"/>
      <c r="ES12" s="159"/>
      <c r="ET12" s="159"/>
      <c r="EU12" s="159"/>
      <c r="EV12" s="159"/>
      <c r="EW12" s="159"/>
      <c r="EX12" s="159"/>
      <c r="EY12" s="159"/>
      <c r="EZ12" s="159"/>
      <c r="FA12" s="159"/>
      <c r="FB12" s="159"/>
      <c r="FC12" s="159"/>
      <c r="FD12" s="159"/>
      <c r="FE12" s="159"/>
      <c r="FF12" s="159"/>
    </row>
    <row r="13" spans="1:15" ht="22.5" customHeight="1">
      <c r="A13" s="178">
        <v>7</v>
      </c>
      <c r="B13" s="220">
        <f>IF('toets 1'!B13&lt;&gt;"",'toets 1'!B13,"")</f>
      </c>
      <c r="C13" s="179">
        <f t="shared" si="0"/>
      </c>
      <c r="D13" s="215"/>
      <c r="E13" s="354"/>
      <c r="F13" s="354"/>
      <c r="G13" s="354"/>
      <c r="H13" s="360"/>
      <c r="I13" s="180" t="str">
        <f t="shared" si="2"/>
        <v>V3  V4  V7  V9  V12  </v>
      </c>
      <c r="J13" s="174">
        <f t="shared" si="1"/>
      </c>
      <c r="K13" s="175">
        <f t="shared" si="3"/>
      </c>
      <c r="L13" s="176">
        <f t="shared" si="4"/>
      </c>
      <c r="M13" s="176">
        <f t="shared" si="5"/>
      </c>
      <c r="N13" s="176">
        <f t="shared" si="6"/>
      </c>
      <c r="O13" s="177">
        <f t="shared" si="7"/>
      </c>
    </row>
    <row r="14" spans="1:15" ht="22.5" customHeight="1">
      <c r="A14" s="178">
        <v>8</v>
      </c>
      <c r="B14" s="220">
        <f>IF('toets 1'!B14&lt;&gt;"",'toets 1'!B14,"")</f>
      </c>
      <c r="C14" s="179">
        <f t="shared" si="0"/>
      </c>
      <c r="D14" s="215"/>
      <c r="E14" s="354"/>
      <c r="F14" s="354"/>
      <c r="G14" s="354"/>
      <c r="H14" s="360"/>
      <c r="I14" s="180" t="str">
        <f t="shared" si="2"/>
        <v>V3  V4  V7  V9  V12  </v>
      </c>
      <c r="J14" s="174">
        <f t="shared" si="1"/>
      </c>
      <c r="K14" s="175">
        <f t="shared" si="3"/>
      </c>
      <c r="L14" s="176">
        <f t="shared" si="4"/>
      </c>
      <c r="M14" s="176">
        <f t="shared" si="5"/>
      </c>
      <c r="N14" s="176">
        <f t="shared" si="6"/>
      </c>
      <c r="O14" s="177">
        <f t="shared" si="7"/>
      </c>
    </row>
    <row r="15" spans="1:15" ht="22.5" customHeight="1">
      <c r="A15" s="178">
        <v>9</v>
      </c>
      <c r="B15" s="220">
        <f>IF('toets 1'!B15&lt;&gt;"",'toets 1'!B15,"")</f>
      </c>
      <c r="C15" s="179">
        <f t="shared" si="0"/>
      </c>
      <c r="D15" s="215"/>
      <c r="E15" s="354"/>
      <c r="F15" s="354"/>
      <c r="G15" s="354"/>
      <c r="H15" s="360"/>
      <c r="I15" s="180" t="str">
        <f t="shared" si="2"/>
        <v>V3  V4  V7  V9  V12  </v>
      </c>
      <c r="J15" s="174">
        <f t="shared" si="1"/>
      </c>
      <c r="K15" s="175">
        <f t="shared" si="3"/>
      </c>
      <c r="L15" s="176">
        <f t="shared" si="4"/>
      </c>
      <c r="M15" s="176">
        <f t="shared" si="5"/>
      </c>
      <c r="N15" s="176">
        <f t="shared" si="6"/>
      </c>
      <c r="O15" s="177">
        <f t="shared" si="7"/>
      </c>
    </row>
    <row r="16" spans="1:15" ht="22.5" customHeight="1">
      <c r="A16" s="178">
        <v>10</v>
      </c>
      <c r="B16" s="220">
        <f>IF('toets 1'!B16&lt;&gt;"",'toets 1'!B16,"")</f>
      </c>
      <c r="C16" s="179">
        <f t="shared" si="0"/>
      </c>
      <c r="D16" s="215"/>
      <c r="E16" s="354"/>
      <c r="F16" s="354"/>
      <c r="G16" s="354"/>
      <c r="H16" s="360"/>
      <c r="I16" s="180" t="str">
        <f t="shared" si="2"/>
        <v>V3  V4  V7  V9  V12  </v>
      </c>
      <c r="J16" s="174">
        <f t="shared" si="1"/>
      </c>
      <c r="K16" s="175">
        <f t="shared" si="3"/>
      </c>
      <c r="L16" s="176">
        <f t="shared" si="4"/>
      </c>
      <c r="M16" s="176">
        <f t="shared" si="5"/>
      </c>
      <c r="N16" s="176">
        <f t="shared" si="6"/>
      </c>
      <c r="O16" s="177">
        <f t="shared" si="7"/>
      </c>
    </row>
    <row r="17" spans="1:162" s="181" customFormat="1" ht="22.5" customHeight="1">
      <c r="A17" s="178">
        <v>11</v>
      </c>
      <c r="B17" s="220">
        <f>IF('toets 1'!B17&lt;&gt;"",'toets 1'!B17,"")</f>
      </c>
      <c r="C17" s="179">
        <f t="shared" si="0"/>
      </c>
      <c r="D17" s="215"/>
      <c r="E17" s="354"/>
      <c r="F17" s="354"/>
      <c r="G17" s="354"/>
      <c r="H17" s="360"/>
      <c r="I17" s="180" t="str">
        <f t="shared" si="2"/>
        <v>V3  V4  V7  V9  V12  </v>
      </c>
      <c r="J17" s="174">
        <f t="shared" si="1"/>
      </c>
      <c r="K17" s="175">
        <f t="shared" si="3"/>
      </c>
      <c r="L17" s="176">
        <f t="shared" si="4"/>
      </c>
      <c r="M17" s="176">
        <f t="shared" si="5"/>
      </c>
      <c r="N17" s="176">
        <f t="shared" si="6"/>
      </c>
      <c r="O17" s="177">
        <f t="shared" si="7"/>
      </c>
      <c r="P17" s="158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59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59"/>
      <c r="DN17" s="159"/>
      <c r="DO17" s="159"/>
      <c r="DP17" s="159"/>
      <c r="DQ17" s="159"/>
      <c r="DR17" s="159"/>
      <c r="DS17" s="159"/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59"/>
      <c r="EF17" s="159"/>
      <c r="EG17" s="159"/>
      <c r="EH17" s="159"/>
      <c r="EI17" s="159"/>
      <c r="EJ17" s="159"/>
      <c r="EK17" s="159"/>
      <c r="EL17" s="159"/>
      <c r="EM17" s="159"/>
      <c r="EN17" s="159"/>
      <c r="EO17" s="159"/>
      <c r="EP17" s="159"/>
      <c r="EQ17" s="159"/>
      <c r="ER17" s="159"/>
      <c r="ES17" s="159"/>
      <c r="ET17" s="159"/>
      <c r="EU17" s="159"/>
      <c r="EV17" s="159"/>
      <c r="EW17" s="159"/>
      <c r="EX17" s="159"/>
      <c r="EY17" s="159"/>
      <c r="EZ17" s="159"/>
      <c r="FA17" s="159"/>
      <c r="FB17" s="159"/>
      <c r="FC17" s="159"/>
      <c r="FD17" s="159"/>
      <c r="FE17" s="159"/>
      <c r="FF17" s="159"/>
    </row>
    <row r="18" spans="1:15" ht="22.5" customHeight="1">
      <c r="A18" s="178">
        <v>12</v>
      </c>
      <c r="B18" s="220">
        <f>IF('toets 1'!B18&lt;&gt;"",'toets 1'!B18,"")</f>
      </c>
      <c r="C18" s="179">
        <f t="shared" si="0"/>
      </c>
      <c r="D18" s="215"/>
      <c r="E18" s="354"/>
      <c r="F18" s="354"/>
      <c r="G18" s="354"/>
      <c r="H18" s="360"/>
      <c r="I18" s="180" t="str">
        <f t="shared" si="2"/>
        <v>V3  V4  V7  V9  V12  </v>
      </c>
      <c r="J18" s="174">
        <f t="shared" si="1"/>
      </c>
      <c r="K18" s="175">
        <f t="shared" si="3"/>
      </c>
      <c r="L18" s="176">
        <f t="shared" si="4"/>
      </c>
      <c r="M18" s="176">
        <f t="shared" si="5"/>
      </c>
      <c r="N18" s="176">
        <f t="shared" si="6"/>
      </c>
      <c r="O18" s="177">
        <f t="shared" si="7"/>
      </c>
    </row>
    <row r="19" spans="1:15" ht="22.5" customHeight="1">
      <c r="A19" s="178">
        <v>13</v>
      </c>
      <c r="B19" s="220">
        <f>IF('toets 1'!B19&lt;&gt;"",'toets 1'!B19,"")</f>
      </c>
      <c r="C19" s="179">
        <f t="shared" si="0"/>
      </c>
      <c r="D19" s="215"/>
      <c r="E19" s="354"/>
      <c r="F19" s="354"/>
      <c r="G19" s="354"/>
      <c r="H19" s="360"/>
      <c r="I19" s="180" t="str">
        <f t="shared" si="2"/>
        <v>V3  V4  V7  V9  V12  </v>
      </c>
      <c r="J19" s="174">
        <f t="shared" si="1"/>
      </c>
      <c r="K19" s="175">
        <f t="shared" si="3"/>
      </c>
      <c r="L19" s="176">
        <f t="shared" si="4"/>
      </c>
      <c r="M19" s="176">
        <f t="shared" si="5"/>
      </c>
      <c r="N19" s="176">
        <f t="shared" si="6"/>
      </c>
      <c r="O19" s="177">
        <f t="shared" si="7"/>
      </c>
    </row>
    <row r="20" spans="1:15" ht="22.5" customHeight="1">
      <c r="A20" s="178">
        <v>14</v>
      </c>
      <c r="B20" s="220">
        <f>IF('toets 1'!B20&lt;&gt;"",'toets 1'!B20,"")</f>
      </c>
      <c r="C20" s="179">
        <f t="shared" si="0"/>
      </c>
      <c r="D20" s="215"/>
      <c r="E20" s="354"/>
      <c r="F20" s="354"/>
      <c r="G20" s="354"/>
      <c r="H20" s="360"/>
      <c r="I20" s="180" t="str">
        <f t="shared" si="2"/>
        <v>V3  V4  V7  V9  V12  </v>
      </c>
      <c r="J20" s="174">
        <f t="shared" si="1"/>
      </c>
      <c r="K20" s="175">
        <f t="shared" si="3"/>
      </c>
      <c r="L20" s="176">
        <f t="shared" si="4"/>
      </c>
      <c r="M20" s="176">
        <f t="shared" si="5"/>
      </c>
      <c r="N20" s="176">
        <f t="shared" si="6"/>
      </c>
      <c r="O20" s="177">
        <f t="shared" si="7"/>
      </c>
    </row>
    <row r="21" spans="1:162" s="182" customFormat="1" ht="22.5" customHeight="1">
      <c r="A21" s="178">
        <v>15</v>
      </c>
      <c r="B21" s="220">
        <f>IF('toets 1'!B21&lt;&gt;"",'toets 1'!B21,"")</f>
      </c>
      <c r="C21" s="179">
        <f t="shared" si="0"/>
      </c>
      <c r="D21" s="215"/>
      <c r="E21" s="354"/>
      <c r="F21" s="354"/>
      <c r="G21" s="354"/>
      <c r="H21" s="360"/>
      <c r="I21" s="180" t="str">
        <f t="shared" si="2"/>
        <v>V3  V4  V7  V9  V12  </v>
      </c>
      <c r="J21" s="174">
        <f t="shared" si="1"/>
      </c>
      <c r="K21" s="175">
        <f t="shared" si="3"/>
      </c>
      <c r="L21" s="176">
        <f t="shared" si="4"/>
      </c>
      <c r="M21" s="176">
        <f t="shared" si="5"/>
      </c>
      <c r="N21" s="176">
        <f t="shared" si="6"/>
      </c>
      <c r="O21" s="177">
        <f t="shared" si="7"/>
      </c>
      <c r="P21" s="158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  <c r="DO21" s="159"/>
      <c r="DP21" s="159"/>
      <c r="DQ21" s="159"/>
      <c r="DR21" s="159"/>
      <c r="DS21" s="159"/>
      <c r="DT21" s="159"/>
      <c r="DU21" s="159"/>
      <c r="DV21" s="159"/>
      <c r="DW21" s="159"/>
      <c r="DX21" s="159"/>
      <c r="DY21" s="159"/>
      <c r="DZ21" s="159"/>
      <c r="EA21" s="159"/>
      <c r="EB21" s="159"/>
      <c r="EC21" s="159"/>
      <c r="ED21" s="159"/>
      <c r="EE21" s="159"/>
      <c r="EF21" s="159"/>
      <c r="EG21" s="159"/>
      <c r="EH21" s="159"/>
      <c r="EI21" s="159"/>
      <c r="EJ21" s="159"/>
      <c r="EK21" s="159"/>
      <c r="EL21" s="159"/>
      <c r="EM21" s="159"/>
      <c r="EN21" s="159"/>
      <c r="EO21" s="159"/>
      <c r="EP21" s="159"/>
      <c r="EQ21" s="159"/>
      <c r="ER21" s="159"/>
      <c r="ES21" s="159"/>
      <c r="ET21" s="159"/>
      <c r="EU21" s="159"/>
      <c r="EV21" s="159"/>
      <c r="EW21" s="159"/>
      <c r="EX21" s="159"/>
      <c r="EY21" s="159"/>
      <c r="EZ21" s="159"/>
      <c r="FA21" s="159"/>
      <c r="FB21" s="159"/>
      <c r="FC21" s="159"/>
      <c r="FD21" s="159"/>
      <c r="FE21" s="159"/>
      <c r="FF21" s="159"/>
    </row>
    <row r="22" spans="1:15" ht="22.5" customHeight="1">
      <c r="A22" s="178">
        <v>16</v>
      </c>
      <c r="B22" s="220">
        <f>IF('toets 1'!B22&lt;&gt;"",'toets 1'!B22,"")</f>
      </c>
      <c r="C22" s="179">
        <f t="shared" si="0"/>
      </c>
      <c r="D22" s="215"/>
      <c r="E22" s="354"/>
      <c r="F22" s="354"/>
      <c r="G22" s="354"/>
      <c r="H22" s="360"/>
      <c r="I22" s="180" t="str">
        <f t="shared" si="2"/>
        <v>V3  V4  V7  V9  V12  </v>
      </c>
      <c r="J22" s="174">
        <f t="shared" si="1"/>
      </c>
      <c r="K22" s="175">
        <f t="shared" si="3"/>
      </c>
      <c r="L22" s="176">
        <f t="shared" si="4"/>
      </c>
      <c r="M22" s="176">
        <f t="shared" si="5"/>
      </c>
      <c r="N22" s="176">
        <f t="shared" si="6"/>
      </c>
      <c r="O22" s="177">
        <f t="shared" si="7"/>
      </c>
    </row>
    <row r="23" spans="1:15" ht="22.5" customHeight="1">
      <c r="A23" s="178">
        <v>17</v>
      </c>
      <c r="B23" s="220">
        <f>IF('toets 1'!B23&lt;&gt;"",'toets 1'!B23,"")</f>
      </c>
      <c r="C23" s="179">
        <f t="shared" si="0"/>
      </c>
      <c r="D23" s="215"/>
      <c r="E23" s="354"/>
      <c r="F23" s="354"/>
      <c r="G23" s="354"/>
      <c r="H23" s="360"/>
      <c r="I23" s="180" t="str">
        <f t="shared" si="2"/>
        <v>V3  V4  V7  V9  V12  </v>
      </c>
      <c r="J23" s="174">
        <f t="shared" si="1"/>
      </c>
      <c r="K23" s="175">
        <f t="shared" si="3"/>
      </c>
      <c r="L23" s="176">
        <f t="shared" si="4"/>
      </c>
      <c r="M23" s="176">
        <f t="shared" si="5"/>
      </c>
      <c r="N23" s="176">
        <f t="shared" si="6"/>
      </c>
      <c r="O23" s="177">
        <f t="shared" si="7"/>
      </c>
    </row>
    <row r="24" spans="1:15" ht="22.5" customHeight="1">
      <c r="A24" s="178">
        <v>18</v>
      </c>
      <c r="B24" s="220">
        <f>IF('toets 1'!B24&lt;&gt;"",'toets 1'!B24,"")</f>
      </c>
      <c r="C24" s="179">
        <f t="shared" si="0"/>
      </c>
      <c r="D24" s="215"/>
      <c r="E24" s="354"/>
      <c r="F24" s="354"/>
      <c r="G24" s="354"/>
      <c r="H24" s="360"/>
      <c r="I24" s="180" t="str">
        <f t="shared" si="2"/>
        <v>V3  V4  V7  V9  V12  </v>
      </c>
      <c r="J24" s="174">
        <f t="shared" si="1"/>
      </c>
      <c r="K24" s="175">
        <f t="shared" si="3"/>
      </c>
      <c r="L24" s="176">
        <f t="shared" si="4"/>
      </c>
      <c r="M24" s="176">
        <f t="shared" si="5"/>
      </c>
      <c r="N24" s="176">
        <f t="shared" si="6"/>
      </c>
      <c r="O24" s="177">
        <f t="shared" si="7"/>
      </c>
    </row>
    <row r="25" spans="1:15" ht="22.5" customHeight="1">
      <c r="A25" s="178">
        <v>19</v>
      </c>
      <c r="B25" s="220">
        <f>IF('toets 1'!B25&lt;&gt;"",'toets 1'!B25,"")</f>
      </c>
      <c r="C25" s="179">
        <f t="shared" si="0"/>
      </c>
      <c r="D25" s="215"/>
      <c r="E25" s="354"/>
      <c r="F25" s="354"/>
      <c r="G25" s="354"/>
      <c r="H25" s="360"/>
      <c r="I25" s="180" t="str">
        <f t="shared" si="2"/>
        <v>V3  V4  V7  V9  V12  </v>
      </c>
      <c r="J25" s="174">
        <f t="shared" si="1"/>
      </c>
      <c r="K25" s="175">
        <f t="shared" si="3"/>
      </c>
      <c r="L25" s="176">
        <f t="shared" si="4"/>
      </c>
      <c r="M25" s="176">
        <f t="shared" si="5"/>
      </c>
      <c r="N25" s="176">
        <f t="shared" si="6"/>
      </c>
      <c r="O25" s="177">
        <f t="shared" si="7"/>
      </c>
    </row>
    <row r="26" spans="1:162" s="182" customFormat="1" ht="22.5" customHeight="1">
      <c r="A26" s="178">
        <v>20</v>
      </c>
      <c r="B26" s="220">
        <f>IF('toets 1'!B26&lt;&gt;"",'toets 1'!B26,"")</f>
      </c>
      <c r="C26" s="179">
        <f t="shared" si="0"/>
      </c>
      <c r="D26" s="215"/>
      <c r="E26" s="354"/>
      <c r="F26" s="354"/>
      <c r="G26" s="354"/>
      <c r="H26" s="360"/>
      <c r="I26" s="180" t="str">
        <f t="shared" si="2"/>
        <v>V3  V4  V7  V9  V12  </v>
      </c>
      <c r="J26" s="174">
        <f t="shared" si="1"/>
      </c>
      <c r="K26" s="175">
        <f t="shared" si="3"/>
      </c>
      <c r="L26" s="176">
        <f t="shared" si="4"/>
      </c>
      <c r="M26" s="176">
        <f t="shared" si="5"/>
      </c>
      <c r="N26" s="176">
        <f t="shared" si="6"/>
      </c>
      <c r="O26" s="177">
        <f t="shared" si="7"/>
      </c>
      <c r="P26" s="158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59"/>
      <c r="DF26" s="159"/>
      <c r="DG26" s="159"/>
      <c r="DH26" s="159"/>
      <c r="DI26" s="159"/>
      <c r="DJ26" s="159"/>
      <c r="DK26" s="159"/>
      <c r="DL26" s="159"/>
      <c r="DM26" s="159"/>
      <c r="DN26" s="159"/>
      <c r="DO26" s="159"/>
      <c r="DP26" s="159"/>
      <c r="DQ26" s="159"/>
      <c r="DR26" s="159"/>
      <c r="DS26" s="159"/>
      <c r="DT26" s="159"/>
      <c r="DU26" s="159"/>
      <c r="DV26" s="159"/>
      <c r="DW26" s="159"/>
      <c r="DX26" s="159"/>
      <c r="DY26" s="159"/>
      <c r="DZ26" s="159"/>
      <c r="EA26" s="159"/>
      <c r="EB26" s="159"/>
      <c r="EC26" s="159"/>
      <c r="ED26" s="159"/>
      <c r="EE26" s="159"/>
      <c r="EF26" s="159"/>
      <c r="EG26" s="159"/>
      <c r="EH26" s="159"/>
      <c r="EI26" s="159"/>
      <c r="EJ26" s="159"/>
      <c r="EK26" s="159"/>
      <c r="EL26" s="159"/>
      <c r="EM26" s="159"/>
      <c r="EN26" s="159"/>
      <c r="EO26" s="159"/>
      <c r="EP26" s="159"/>
      <c r="EQ26" s="159"/>
      <c r="ER26" s="159"/>
      <c r="ES26" s="159"/>
      <c r="ET26" s="159"/>
      <c r="EU26" s="159"/>
      <c r="EV26" s="159"/>
      <c r="EW26" s="159"/>
      <c r="EX26" s="159"/>
      <c r="EY26" s="159"/>
      <c r="EZ26" s="159"/>
      <c r="FA26" s="159"/>
      <c r="FB26" s="159"/>
      <c r="FC26" s="159"/>
      <c r="FD26" s="159"/>
      <c r="FE26" s="159"/>
      <c r="FF26" s="159"/>
    </row>
    <row r="27" spans="1:15" ht="22.5" customHeight="1">
      <c r="A27" s="178">
        <v>21</v>
      </c>
      <c r="B27" s="220">
        <f>IF('toets 1'!B27&lt;&gt;"",'toets 1'!B27,"")</f>
      </c>
      <c r="C27" s="179">
        <f t="shared" si="0"/>
      </c>
      <c r="D27" s="215"/>
      <c r="E27" s="354"/>
      <c r="F27" s="354"/>
      <c r="G27" s="354"/>
      <c r="H27" s="360"/>
      <c r="I27" s="180" t="str">
        <f t="shared" si="2"/>
        <v>V3  V4  V7  V9  V12  </v>
      </c>
      <c r="J27" s="174">
        <f t="shared" si="1"/>
      </c>
      <c r="K27" s="175">
        <f t="shared" si="3"/>
      </c>
      <c r="L27" s="176">
        <f t="shared" si="4"/>
      </c>
      <c r="M27" s="176">
        <f t="shared" si="5"/>
      </c>
      <c r="N27" s="176">
        <f t="shared" si="6"/>
      </c>
      <c r="O27" s="177">
        <f t="shared" si="7"/>
      </c>
    </row>
    <row r="28" spans="1:15" ht="22.5" customHeight="1">
      <c r="A28" s="178">
        <v>22</v>
      </c>
      <c r="B28" s="220">
        <f>IF('toets 1'!B28&lt;&gt;"",'toets 1'!B28,"")</f>
      </c>
      <c r="C28" s="179">
        <f t="shared" si="0"/>
      </c>
      <c r="D28" s="215"/>
      <c r="E28" s="354"/>
      <c r="F28" s="354"/>
      <c r="G28" s="354"/>
      <c r="H28" s="360"/>
      <c r="I28" s="180" t="str">
        <f t="shared" si="2"/>
        <v>V3  V4  V7  V9  V12  </v>
      </c>
      <c r="J28" s="174">
        <f t="shared" si="1"/>
      </c>
      <c r="K28" s="175">
        <f t="shared" si="3"/>
      </c>
      <c r="L28" s="176">
        <f t="shared" si="4"/>
      </c>
      <c r="M28" s="176">
        <f t="shared" si="5"/>
      </c>
      <c r="N28" s="176">
        <f t="shared" si="6"/>
      </c>
      <c r="O28" s="177">
        <f t="shared" si="7"/>
      </c>
    </row>
    <row r="29" spans="1:15" ht="22.5" customHeight="1">
      <c r="A29" s="178">
        <v>23</v>
      </c>
      <c r="B29" s="220">
        <f>IF('toets 1'!B29&lt;&gt;"",'toets 1'!B29,"")</f>
      </c>
      <c r="C29" s="179">
        <f t="shared" si="0"/>
      </c>
      <c r="D29" s="215"/>
      <c r="E29" s="354"/>
      <c r="F29" s="354"/>
      <c r="G29" s="354"/>
      <c r="H29" s="360"/>
      <c r="I29" s="180" t="str">
        <f t="shared" si="2"/>
        <v>V3  V4  V7  V9  V12  </v>
      </c>
      <c r="J29" s="174">
        <f t="shared" si="1"/>
      </c>
      <c r="K29" s="175">
        <f t="shared" si="3"/>
      </c>
      <c r="L29" s="176">
        <f t="shared" si="4"/>
      </c>
      <c r="M29" s="176">
        <f t="shared" si="5"/>
      </c>
      <c r="N29" s="176">
        <f t="shared" si="6"/>
      </c>
      <c r="O29" s="177">
        <f t="shared" si="7"/>
      </c>
    </row>
    <row r="30" spans="1:15" ht="22.5" customHeight="1">
      <c r="A30" s="178">
        <v>24</v>
      </c>
      <c r="B30" s="220">
        <f>IF('toets 1'!B30&lt;&gt;"",'toets 1'!B30,"")</f>
      </c>
      <c r="C30" s="179">
        <f t="shared" si="0"/>
      </c>
      <c r="D30" s="215"/>
      <c r="E30" s="354"/>
      <c r="F30" s="354"/>
      <c r="G30" s="354"/>
      <c r="H30" s="360"/>
      <c r="I30" s="180" t="str">
        <f t="shared" si="2"/>
        <v>V3  V4  V7  V9  V12  </v>
      </c>
      <c r="J30" s="174">
        <f t="shared" si="1"/>
      </c>
      <c r="K30" s="175">
        <f t="shared" si="3"/>
      </c>
      <c r="L30" s="176">
        <f t="shared" si="4"/>
      </c>
      <c r="M30" s="176">
        <f t="shared" si="5"/>
      </c>
      <c r="N30" s="176">
        <f t="shared" si="6"/>
      </c>
      <c r="O30" s="177">
        <f t="shared" si="7"/>
      </c>
    </row>
    <row r="31" spans="1:162" s="182" customFormat="1" ht="22.5" customHeight="1">
      <c r="A31" s="178">
        <v>25</v>
      </c>
      <c r="B31" s="220">
        <f>IF('toets 1'!B31&lt;&gt;"",'toets 1'!B31,"")</f>
      </c>
      <c r="C31" s="179">
        <f t="shared" si="0"/>
      </c>
      <c r="D31" s="215"/>
      <c r="E31" s="354"/>
      <c r="F31" s="354"/>
      <c r="G31" s="354"/>
      <c r="H31" s="360"/>
      <c r="I31" s="180" t="str">
        <f t="shared" si="2"/>
        <v>V3  V4  V7  V9  V12  </v>
      </c>
      <c r="J31" s="174">
        <f t="shared" si="1"/>
      </c>
      <c r="K31" s="175">
        <f t="shared" si="3"/>
      </c>
      <c r="L31" s="176">
        <f t="shared" si="4"/>
      </c>
      <c r="M31" s="176">
        <f t="shared" si="5"/>
      </c>
      <c r="N31" s="176">
        <f t="shared" si="6"/>
      </c>
      <c r="O31" s="177">
        <f t="shared" si="7"/>
      </c>
      <c r="P31" s="158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DH31" s="159"/>
      <c r="DI31" s="159"/>
      <c r="DJ31" s="159"/>
      <c r="DK31" s="159"/>
      <c r="DL31" s="159"/>
      <c r="DM31" s="159"/>
      <c r="DN31" s="159"/>
      <c r="DO31" s="159"/>
      <c r="DP31" s="159"/>
      <c r="DQ31" s="159"/>
      <c r="DR31" s="159"/>
      <c r="DS31" s="159"/>
      <c r="DT31" s="159"/>
      <c r="DU31" s="159"/>
      <c r="DV31" s="159"/>
      <c r="DW31" s="159"/>
      <c r="DX31" s="159"/>
      <c r="DY31" s="159"/>
      <c r="DZ31" s="159"/>
      <c r="EA31" s="159"/>
      <c r="EB31" s="159"/>
      <c r="EC31" s="159"/>
      <c r="ED31" s="159"/>
      <c r="EE31" s="159"/>
      <c r="EF31" s="159"/>
      <c r="EG31" s="159"/>
      <c r="EH31" s="159"/>
      <c r="EI31" s="159"/>
      <c r="EJ31" s="159"/>
      <c r="EK31" s="159"/>
      <c r="EL31" s="159"/>
      <c r="EM31" s="159"/>
      <c r="EN31" s="159"/>
      <c r="EO31" s="159"/>
      <c r="EP31" s="159"/>
      <c r="EQ31" s="159"/>
      <c r="ER31" s="159"/>
      <c r="ES31" s="159"/>
      <c r="ET31" s="159"/>
      <c r="EU31" s="159"/>
      <c r="EV31" s="159"/>
      <c r="EW31" s="159"/>
      <c r="EX31" s="159"/>
      <c r="EY31" s="159"/>
      <c r="EZ31" s="159"/>
      <c r="FA31" s="159"/>
      <c r="FB31" s="159"/>
      <c r="FC31" s="159"/>
      <c r="FD31" s="159"/>
      <c r="FE31" s="159"/>
      <c r="FF31" s="159"/>
    </row>
    <row r="32" spans="1:15" ht="22.5" customHeight="1">
      <c r="A32" s="178">
        <v>26</v>
      </c>
      <c r="B32" s="220">
        <f>IF('toets 1'!B32&lt;&gt;"",'toets 1'!B32,"")</f>
      </c>
      <c r="C32" s="179">
        <f t="shared" si="0"/>
      </c>
      <c r="D32" s="215"/>
      <c r="E32" s="354"/>
      <c r="F32" s="354"/>
      <c r="G32" s="354"/>
      <c r="H32" s="360"/>
      <c r="I32" s="180" t="str">
        <f t="shared" si="2"/>
        <v>V3  V4  V7  V9  V12  </v>
      </c>
      <c r="J32" s="174">
        <f t="shared" si="1"/>
      </c>
      <c r="K32" s="175">
        <f t="shared" si="3"/>
      </c>
      <c r="L32" s="176">
        <f t="shared" si="4"/>
      </c>
      <c r="M32" s="176">
        <f t="shared" si="5"/>
      </c>
      <c r="N32" s="176">
        <f t="shared" si="6"/>
      </c>
      <c r="O32" s="177">
        <f t="shared" si="7"/>
      </c>
    </row>
    <row r="33" spans="1:15" ht="22.5" customHeight="1">
      <c r="A33" s="178">
        <v>27</v>
      </c>
      <c r="B33" s="220">
        <f>IF('toets 1'!B33&lt;&gt;"",'toets 1'!B33,"")</f>
      </c>
      <c r="C33" s="179">
        <f t="shared" si="0"/>
      </c>
      <c r="D33" s="215"/>
      <c r="E33" s="354"/>
      <c r="F33" s="354"/>
      <c r="G33" s="354"/>
      <c r="H33" s="360"/>
      <c r="I33" s="180" t="str">
        <f t="shared" si="2"/>
        <v>V3  V4  V7  V9  V12  </v>
      </c>
      <c r="J33" s="174">
        <f t="shared" si="1"/>
      </c>
      <c r="K33" s="175">
        <f t="shared" si="3"/>
      </c>
      <c r="L33" s="176">
        <f t="shared" si="4"/>
      </c>
      <c r="M33" s="176">
        <f t="shared" si="5"/>
      </c>
      <c r="N33" s="176">
        <f t="shared" si="6"/>
      </c>
      <c r="O33" s="177">
        <f t="shared" si="7"/>
      </c>
    </row>
    <row r="34" spans="1:15" ht="22.5" customHeight="1">
      <c r="A34" s="178">
        <v>28</v>
      </c>
      <c r="B34" s="220">
        <f>IF('toets 1'!B34&lt;&gt;"",'toets 1'!B34,"")</f>
      </c>
      <c r="C34" s="179">
        <f t="shared" si="0"/>
      </c>
      <c r="D34" s="215"/>
      <c r="E34" s="354"/>
      <c r="F34" s="354"/>
      <c r="G34" s="354"/>
      <c r="H34" s="360"/>
      <c r="I34" s="180" t="str">
        <f t="shared" si="2"/>
        <v>V3  V4  V7  V9  V12  </v>
      </c>
      <c r="J34" s="174">
        <f t="shared" si="1"/>
      </c>
      <c r="K34" s="175">
        <f t="shared" si="3"/>
      </c>
      <c r="L34" s="176">
        <f t="shared" si="4"/>
      </c>
      <c r="M34" s="176">
        <f t="shared" si="5"/>
      </c>
      <c r="N34" s="176">
        <f t="shared" si="6"/>
      </c>
      <c r="O34" s="177">
        <f t="shared" si="7"/>
      </c>
    </row>
    <row r="35" spans="1:15" ht="22.5" customHeight="1">
      <c r="A35" s="178">
        <v>29</v>
      </c>
      <c r="B35" s="220">
        <f>IF('toets 1'!B35&lt;&gt;"",'toets 1'!B35,"")</f>
      </c>
      <c r="C35" s="179">
        <f t="shared" si="0"/>
      </c>
      <c r="D35" s="215"/>
      <c r="E35" s="354"/>
      <c r="F35" s="354"/>
      <c r="G35" s="354"/>
      <c r="H35" s="360"/>
      <c r="I35" s="180" t="str">
        <f t="shared" si="2"/>
        <v>V3  V4  V7  V9  V12  </v>
      </c>
      <c r="J35" s="174">
        <f t="shared" si="1"/>
      </c>
      <c r="K35" s="175">
        <f t="shared" si="3"/>
      </c>
      <c r="L35" s="176">
        <f t="shared" si="4"/>
      </c>
      <c r="M35" s="176">
        <f t="shared" si="5"/>
      </c>
      <c r="N35" s="176">
        <f t="shared" si="6"/>
      </c>
      <c r="O35" s="177">
        <f t="shared" si="7"/>
      </c>
    </row>
    <row r="36" spans="1:162" s="182" customFormat="1" ht="22.5" customHeight="1">
      <c r="A36" s="178">
        <v>30</v>
      </c>
      <c r="B36" s="220">
        <f>IF('toets 1'!B36&lt;&gt;"",'toets 1'!B36,"")</f>
      </c>
      <c r="C36" s="179">
        <f t="shared" si="0"/>
      </c>
      <c r="D36" s="215"/>
      <c r="E36" s="354"/>
      <c r="F36" s="354"/>
      <c r="G36" s="354"/>
      <c r="H36" s="360"/>
      <c r="I36" s="180" t="str">
        <f t="shared" si="2"/>
        <v>V3  V4  V7  V9  V12  </v>
      </c>
      <c r="J36" s="174">
        <f t="shared" si="1"/>
      </c>
      <c r="K36" s="175">
        <f t="shared" si="3"/>
      </c>
      <c r="L36" s="176">
        <f t="shared" si="4"/>
      </c>
      <c r="M36" s="176">
        <f t="shared" si="5"/>
      </c>
      <c r="N36" s="176">
        <f t="shared" si="6"/>
      </c>
      <c r="O36" s="177">
        <f t="shared" si="7"/>
      </c>
      <c r="P36" s="158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/>
      <c r="DC36" s="159"/>
      <c r="DD36" s="159"/>
      <c r="DE36" s="159"/>
      <c r="DF36" s="159"/>
      <c r="DG36" s="159"/>
      <c r="DH36" s="159"/>
      <c r="DI36" s="159"/>
      <c r="DJ36" s="159"/>
      <c r="DK36" s="159"/>
      <c r="DL36" s="159"/>
      <c r="DM36" s="159"/>
      <c r="DN36" s="159"/>
      <c r="DO36" s="159"/>
      <c r="DP36" s="159"/>
      <c r="DQ36" s="159"/>
      <c r="DR36" s="159"/>
      <c r="DS36" s="159"/>
      <c r="DT36" s="159"/>
      <c r="DU36" s="159"/>
      <c r="DV36" s="159"/>
      <c r="DW36" s="159"/>
      <c r="DX36" s="159"/>
      <c r="DY36" s="159"/>
      <c r="DZ36" s="159"/>
      <c r="EA36" s="159"/>
      <c r="EB36" s="159"/>
      <c r="EC36" s="159"/>
      <c r="ED36" s="159"/>
      <c r="EE36" s="159"/>
      <c r="EF36" s="159"/>
      <c r="EG36" s="159"/>
      <c r="EH36" s="159"/>
      <c r="EI36" s="159"/>
      <c r="EJ36" s="159"/>
      <c r="EK36" s="159"/>
      <c r="EL36" s="159"/>
      <c r="EM36" s="159"/>
      <c r="EN36" s="159"/>
      <c r="EO36" s="159"/>
      <c r="EP36" s="159"/>
      <c r="EQ36" s="159"/>
      <c r="ER36" s="159"/>
      <c r="ES36" s="159"/>
      <c r="ET36" s="159"/>
      <c r="EU36" s="159"/>
      <c r="EV36" s="159"/>
      <c r="EW36" s="159"/>
      <c r="EX36" s="159"/>
      <c r="EY36" s="159"/>
      <c r="EZ36" s="159"/>
      <c r="FA36" s="159"/>
      <c r="FB36" s="159"/>
      <c r="FC36" s="159"/>
      <c r="FD36" s="159"/>
      <c r="FE36" s="159"/>
      <c r="FF36" s="159"/>
    </row>
    <row r="37" spans="1:15" ht="22.5" customHeight="1">
      <c r="A37" s="178">
        <v>31</v>
      </c>
      <c r="B37" s="220">
        <f>IF('toets 1'!B37&lt;&gt;"",'toets 1'!B37,"")</f>
      </c>
      <c r="C37" s="179">
        <f t="shared" si="0"/>
      </c>
      <c r="D37" s="215"/>
      <c r="E37" s="354"/>
      <c r="F37" s="354"/>
      <c r="G37" s="354"/>
      <c r="H37" s="360"/>
      <c r="I37" s="180" t="str">
        <f t="shared" si="2"/>
        <v>V3  V4  V7  V9  V12  </v>
      </c>
      <c r="J37" s="174">
        <f t="shared" si="1"/>
      </c>
      <c r="K37" s="175">
        <f t="shared" si="3"/>
      </c>
      <c r="L37" s="176">
        <f t="shared" si="4"/>
      </c>
      <c r="M37" s="176">
        <f t="shared" si="5"/>
      </c>
      <c r="N37" s="176">
        <f t="shared" si="6"/>
      </c>
      <c r="O37" s="177">
        <f t="shared" si="7"/>
      </c>
    </row>
    <row r="38" spans="1:15" ht="22.5" customHeight="1">
      <c r="A38" s="178">
        <v>32</v>
      </c>
      <c r="B38" s="220">
        <f>IF('toets 1'!B38&lt;&gt;"",'toets 1'!B38,"")</f>
      </c>
      <c r="C38" s="179">
        <f t="shared" si="0"/>
      </c>
      <c r="D38" s="215"/>
      <c r="E38" s="354"/>
      <c r="F38" s="354"/>
      <c r="G38" s="354"/>
      <c r="H38" s="360"/>
      <c r="I38" s="180" t="str">
        <f t="shared" si="2"/>
        <v>V3  V4  V7  V9  V12  </v>
      </c>
      <c r="J38" s="174">
        <f t="shared" si="1"/>
      </c>
      <c r="K38" s="175">
        <f t="shared" si="3"/>
      </c>
      <c r="L38" s="176">
        <f t="shared" si="4"/>
      </c>
      <c r="M38" s="176">
        <f t="shared" si="5"/>
      </c>
      <c r="N38" s="176">
        <f t="shared" si="6"/>
      </c>
      <c r="O38" s="177">
        <f t="shared" si="7"/>
      </c>
    </row>
    <row r="39" spans="1:15" ht="22.5" customHeight="1">
      <c r="A39" s="178">
        <v>33</v>
      </c>
      <c r="B39" s="220">
        <f>IF('toets 1'!B39&lt;&gt;"",'toets 1'!B39,"")</f>
      </c>
      <c r="C39" s="179">
        <f t="shared" si="0"/>
      </c>
      <c r="D39" s="215"/>
      <c r="E39" s="354"/>
      <c r="F39" s="354"/>
      <c r="G39" s="354"/>
      <c r="H39" s="360"/>
      <c r="I39" s="180" t="str">
        <f t="shared" si="2"/>
        <v>V3  V4  V7  V9  V12  </v>
      </c>
      <c r="J39" s="174">
        <f t="shared" si="1"/>
      </c>
      <c r="K39" s="175">
        <f t="shared" si="3"/>
      </c>
      <c r="L39" s="176">
        <f t="shared" si="4"/>
      </c>
      <c r="M39" s="176">
        <f t="shared" si="5"/>
      </c>
      <c r="N39" s="176">
        <f t="shared" si="6"/>
      </c>
      <c r="O39" s="177">
        <f t="shared" si="7"/>
      </c>
    </row>
    <row r="40" spans="1:15" ht="22.5" customHeight="1">
      <c r="A40" s="178">
        <v>34</v>
      </c>
      <c r="B40" s="220">
        <f>IF('toets 1'!B40&lt;&gt;"",'toets 1'!B40,"")</f>
      </c>
      <c r="C40" s="179">
        <f t="shared" si="0"/>
      </c>
      <c r="D40" s="215"/>
      <c r="E40" s="354"/>
      <c r="F40" s="354"/>
      <c r="G40" s="354"/>
      <c r="H40" s="360"/>
      <c r="I40" s="180" t="str">
        <f t="shared" si="2"/>
        <v>V3  V4  V7  V9  V12  </v>
      </c>
      <c r="J40" s="174">
        <f t="shared" si="1"/>
      </c>
      <c r="K40" s="175">
        <f t="shared" si="3"/>
      </c>
      <c r="L40" s="176">
        <f t="shared" si="4"/>
      </c>
      <c r="M40" s="176">
        <f t="shared" si="5"/>
      </c>
      <c r="N40" s="176">
        <f t="shared" si="6"/>
      </c>
      <c r="O40" s="177">
        <f t="shared" si="7"/>
      </c>
    </row>
    <row r="41" spans="1:15" ht="22.5" customHeight="1" thickBot="1">
      <c r="A41" s="183">
        <v>35</v>
      </c>
      <c r="B41" s="221">
        <f>IF('toets 1'!B41&lt;&gt;"",'toets 1'!B41,"")</f>
      </c>
      <c r="C41" s="184">
        <f>IF(COUNTBLANK(D41:H41)=5,"",SUM(D41:H41))</f>
      </c>
      <c r="D41" s="217"/>
      <c r="E41" s="355"/>
      <c r="F41" s="355"/>
      <c r="G41" s="355"/>
      <c r="H41" s="361"/>
      <c r="I41" s="185" t="str">
        <f t="shared" si="2"/>
        <v>V3  V4  V7  V9  V12  </v>
      </c>
      <c r="J41" s="186">
        <f t="shared" si="1"/>
      </c>
      <c r="K41" s="187">
        <f t="shared" si="3"/>
      </c>
      <c r="L41" s="188">
        <f t="shared" si="4"/>
      </c>
      <c r="M41" s="188">
        <f t="shared" si="5"/>
      </c>
      <c r="N41" s="188">
        <f t="shared" si="6"/>
      </c>
      <c r="O41" s="189">
        <f t="shared" si="7"/>
      </c>
    </row>
    <row r="42" spans="1:15" ht="22.5" customHeight="1" thickBot="1">
      <c r="A42" s="190"/>
      <c r="B42" s="191" t="s">
        <v>3</v>
      </c>
      <c r="C42" s="192">
        <f aca="true" t="shared" si="8" ref="C42:H42">IF($A41-$A43=0,"",SUM(C7:C41)/($A41-$A43))</f>
      </c>
      <c r="D42" s="193">
        <f t="shared" si="8"/>
      </c>
      <c r="E42" s="194">
        <f t="shared" si="8"/>
      </c>
      <c r="F42" s="194">
        <f t="shared" si="8"/>
      </c>
      <c r="G42" s="194">
        <f t="shared" si="8"/>
      </c>
      <c r="H42" s="195">
        <f t="shared" si="8"/>
      </c>
      <c r="I42" s="196"/>
      <c r="J42" s="186">
        <f aca="true" t="shared" si="9" ref="J42:O42">IF($A41-$A43=0,"",SUM(J7:J41)/($A41-$A43))</f>
      </c>
      <c r="K42" s="197">
        <f t="shared" si="9"/>
      </c>
      <c r="L42" s="198">
        <f t="shared" si="9"/>
      </c>
      <c r="M42" s="198">
        <f t="shared" si="9"/>
      </c>
      <c r="N42" s="198">
        <f t="shared" si="9"/>
      </c>
      <c r="O42" s="199">
        <f t="shared" si="9"/>
      </c>
    </row>
    <row r="43" spans="1:162" s="204" customFormat="1" ht="22.5" customHeight="1">
      <c r="A43" s="200">
        <f>COUNTBLANK(C$7:C$41)</f>
        <v>35</v>
      </c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2"/>
      <c r="M43" s="202"/>
      <c r="N43" s="202"/>
      <c r="O43" s="202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203"/>
      <c r="BI43" s="203"/>
      <c r="BJ43" s="203"/>
      <c r="BK43" s="203"/>
      <c r="BL43" s="203"/>
      <c r="BM43" s="203"/>
      <c r="BN43" s="203"/>
      <c r="BO43" s="203"/>
      <c r="BP43" s="203"/>
      <c r="BQ43" s="203"/>
      <c r="BR43" s="203"/>
      <c r="BS43" s="203"/>
      <c r="BT43" s="203"/>
      <c r="BU43" s="203"/>
      <c r="BV43" s="203"/>
      <c r="BW43" s="203"/>
      <c r="BX43" s="203"/>
      <c r="BY43" s="203"/>
      <c r="BZ43" s="203"/>
      <c r="CA43" s="203"/>
      <c r="CB43" s="203"/>
      <c r="CC43" s="203"/>
      <c r="CD43" s="203"/>
      <c r="CE43" s="203"/>
      <c r="CF43" s="203"/>
      <c r="CG43" s="203"/>
      <c r="CH43" s="203"/>
      <c r="CI43" s="203"/>
      <c r="CJ43" s="203"/>
      <c r="CK43" s="203"/>
      <c r="CL43" s="203"/>
      <c r="CM43" s="203"/>
      <c r="CN43" s="203"/>
      <c r="CO43" s="203"/>
      <c r="CP43" s="203"/>
      <c r="CQ43" s="203"/>
      <c r="CR43" s="203"/>
      <c r="CS43" s="203"/>
      <c r="CT43" s="203"/>
      <c r="CU43" s="203"/>
      <c r="CV43" s="203"/>
      <c r="CW43" s="203"/>
      <c r="CX43" s="203"/>
      <c r="CY43" s="203"/>
      <c r="CZ43" s="203"/>
      <c r="DA43" s="203"/>
      <c r="DB43" s="203"/>
      <c r="DC43" s="203"/>
      <c r="DD43" s="203"/>
      <c r="DE43" s="203"/>
      <c r="DF43" s="203"/>
      <c r="DG43" s="203"/>
      <c r="DH43" s="203"/>
      <c r="DI43" s="203"/>
      <c r="DJ43" s="203"/>
      <c r="DK43" s="203"/>
      <c r="DL43" s="203"/>
      <c r="DM43" s="203"/>
      <c r="DN43" s="203"/>
      <c r="DO43" s="203"/>
      <c r="DP43" s="203"/>
      <c r="DQ43" s="203"/>
      <c r="DR43" s="203"/>
      <c r="DS43" s="203"/>
      <c r="DT43" s="203"/>
      <c r="DU43" s="203"/>
      <c r="DV43" s="203"/>
      <c r="DW43" s="203"/>
      <c r="DX43" s="203"/>
      <c r="DY43" s="203"/>
      <c r="DZ43" s="203"/>
      <c r="EA43" s="203"/>
      <c r="EB43" s="203"/>
      <c r="EC43" s="203"/>
      <c r="ED43" s="203"/>
      <c r="EE43" s="203"/>
      <c r="EF43" s="203"/>
      <c r="EG43" s="203"/>
      <c r="EH43" s="203"/>
      <c r="EI43" s="203"/>
      <c r="EJ43" s="203"/>
      <c r="EK43" s="203"/>
      <c r="EL43" s="203"/>
      <c r="EM43" s="203"/>
      <c r="EN43" s="203"/>
      <c r="EO43" s="203"/>
      <c r="EP43" s="203"/>
      <c r="EQ43" s="203"/>
      <c r="ER43" s="203"/>
      <c r="ES43" s="203"/>
      <c r="ET43" s="203"/>
      <c r="EU43" s="203"/>
      <c r="EV43" s="203"/>
      <c r="EW43" s="203"/>
      <c r="EX43" s="203"/>
      <c r="EY43" s="203"/>
      <c r="EZ43" s="203"/>
      <c r="FA43" s="203"/>
      <c r="FB43" s="203"/>
      <c r="FC43" s="203"/>
      <c r="FD43" s="203"/>
      <c r="FE43" s="203"/>
      <c r="FF43" s="203"/>
    </row>
    <row r="44" spans="11:16" ht="11.25">
      <c r="K44" s="208"/>
      <c r="L44" s="208"/>
      <c r="M44" s="208"/>
      <c r="N44" s="208"/>
      <c r="O44" s="208"/>
      <c r="P44" s="159"/>
    </row>
    <row r="45" spans="11:16" ht="11.25">
      <c r="K45" s="208"/>
      <c r="L45" s="208"/>
      <c r="M45" s="208"/>
      <c r="N45" s="208"/>
      <c r="O45" s="208"/>
      <c r="P45" s="159"/>
    </row>
    <row r="46" spans="11:16" ht="11.25">
      <c r="K46" s="208"/>
      <c r="L46" s="208"/>
      <c r="M46" s="208"/>
      <c r="N46" s="208"/>
      <c r="O46" s="208"/>
      <c r="P46" s="159"/>
    </row>
    <row r="47" spans="11:16" ht="11.25">
      <c r="K47" s="208"/>
      <c r="L47" s="208"/>
      <c r="M47" s="208"/>
      <c r="N47" s="208"/>
      <c r="O47" s="208"/>
      <c r="P47" s="159"/>
    </row>
    <row r="48" spans="11:16" ht="11.25">
      <c r="K48" s="208"/>
      <c r="L48" s="208"/>
      <c r="M48" s="208"/>
      <c r="N48" s="208"/>
      <c r="O48" s="208"/>
      <c r="P48" s="159"/>
    </row>
    <row r="49" spans="3:16" ht="11.25">
      <c r="C49" s="206">
        <f>IF($A48-$A50=0,"",SUM(C14:C48)/($A48-$A50))</f>
      </c>
      <c r="K49" s="208"/>
      <c r="L49" s="208"/>
      <c r="M49" s="208"/>
      <c r="N49" s="208"/>
      <c r="O49" s="208"/>
      <c r="P49" s="159"/>
    </row>
    <row r="50" spans="11:16" ht="11.25">
      <c r="K50" s="208"/>
      <c r="L50" s="208"/>
      <c r="M50" s="208"/>
      <c r="N50" s="208"/>
      <c r="O50" s="208"/>
      <c r="P50" s="159"/>
    </row>
    <row r="51" spans="11:16" ht="11.25">
      <c r="K51" s="208"/>
      <c r="L51" s="208"/>
      <c r="M51" s="208"/>
      <c r="N51" s="208"/>
      <c r="O51" s="208"/>
      <c r="P51" s="159"/>
    </row>
    <row r="52" spans="11:16" ht="11.25">
      <c r="K52" s="208"/>
      <c r="L52" s="208"/>
      <c r="M52" s="208"/>
      <c r="N52" s="208"/>
      <c r="O52" s="208"/>
      <c r="P52" s="159"/>
    </row>
    <row r="53" spans="11:16" ht="11.25">
      <c r="K53" s="208"/>
      <c r="L53" s="208"/>
      <c r="M53" s="208"/>
      <c r="N53" s="208"/>
      <c r="O53" s="208"/>
      <c r="P53" s="159"/>
    </row>
    <row r="54" spans="11:15" ht="11.25">
      <c r="K54" s="208"/>
      <c r="L54" s="208"/>
      <c r="M54" s="208"/>
      <c r="N54" s="208"/>
      <c r="O54" s="208"/>
    </row>
    <row r="55" spans="11:15" ht="11.25">
      <c r="K55" s="208"/>
      <c r="L55" s="208"/>
      <c r="M55" s="208"/>
      <c r="N55" s="208"/>
      <c r="O55" s="208"/>
    </row>
    <row r="56" spans="11:15" ht="11.25">
      <c r="K56" s="208"/>
      <c r="L56" s="208"/>
      <c r="M56" s="208"/>
      <c r="N56" s="208"/>
      <c r="O56" s="208"/>
    </row>
    <row r="57" spans="11:15" ht="11.25">
      <c r="K57" s="208"/>
      <c r="L57" s="208"/>
      <c r="M57" s="208"/>
      <c r="N57" s="208"/>
      <c r="O57" s="208"/>
    </row>
    <row r="58" spans="11:15" ht="11.25">
      <c r="K58" s="208"/>
      <c r="L58" s="208"/>
      <c r="M58" s="208"/>
      <c r="N58" s="208"/>
      <c r="O58" s="208"/>
    </row>
    <row r="59" spans="11:15" ht="11.25">
      <c r="K59" s="208"/>
      <c r="L59" s="208"/>
      <c r="M59" s="208"/>
      <c r="N59" s="208"/>
      <c r="O59" s="208"/>
    </row>
    <row r="60" spans="11:15" ht="11.25">
      <c r="K60" s="208"/>
      <c r="L60" s="208"/>
      <c r="M60" s="208"/>
      <c r="N60" s="208"/>
      <c r="O60" s="208"/>
    </row>
    <row r="61" spans="11:15" ht="11.25">
      <c r="K61" s="208"/>
      <c r="L61" s="208"/>
      <c r="M61" s="208"/>
      <c r="N61" s="208"/>
      <c r="O61" s="208"/>
    </row>
    <row r="62" spans="11:15" ht="11.25">
      <c r="K62" s="208"/>
      <c r="L62" s="208"/>
      <c r="M62" s="208"/>
      <c r="N62" s="208"/>
      <c r="O62" s="208"/>
    </row>
    <row r="63" spans="11:15" ht="11.25">
      <c r="K63" s="208"/>
      <c r="L63" s="208"/>
      <c r="M63" s="208"/>
      <c r="N63" s="208"/>
      <c r="O63" s="208"/>
    </row>
    <row r="64" spans="11:15" ht="11.25">
      <c r="K64" s="208"/>
      <c r="L64" s="208"/>
      <c r="M64" s="208"/>
      <c r="N64" s="208"/>
      <c r="O64" s="208"/>
    </row>
    <row r="65" spans="11:15" ht="11.25">
      <c r="K65" s="208"/>
      <c r="L65" s="208"/>
      <c r="M65" s="208"/>
      <c r="N65" s="208"/>
      <c r="O65" s="208"/>
    </row>
    <row r="66" spans="11:15" ht="11.25">
      <c r="K66" s="208"/>
      <c r="L66" s="208"/>
      <c r="M66" s="208"/>
      <c r="N66" s="208"/>
      <c r="O66" s="208"/>
    </row>
    <row r="67" spans="11:15" ht="11.25">
      <c r="K67" s="208"/>
      <c r="L67" s="208"/>
      <c r="M67" s="208"/>
      <c r="N67" s="208"/>
      <c r="O67" s="208"/>
    </row>
    <row r="68" spans="11:15" ht="11.25">
      <c r="K68" s="208"/>
      <c r="L68" s="208"/>
      <c r="M68" s="208"/>
      <c r="N68" s="208"/>
      <c r="O68" s="208"/>
    </row>
    <row r="69" spans="11:15" ht="11.25">
      <c r="K69" s="208"/>
      <c r="L69" s="208"/>
      <c r="M69" s="208"/>
      <c r="N69" s="208"/>
      <c r="O69" s="208"/>
    </row>
    <row r="70" spans="11:15" ht="11.25">
      <c r="K70" s="208"/>
      <c r="L70" s="208"/>
      <c r="M70" s="208"/>
      <c r="N70" s="208"/>
      <c r="O70" s="208"/>
    </row>
    <row r="71" spans="11:15" ht="11.25">
      <c r="K71" s="208"/>
      <c r="L71" s="208"/>
      <c r="M71" s="208"/>
      <c r="N71" s="208"/>
      <c r="O71" s="208"/>
    </row>
    <row r="72" spans="11:15" ht="11.25">
      <c r="K72" s="208"/>
      <c r="L72" s="208"/>
      <c r="M72" s="208"/>
      <c r="N72" s="208"/>
      <c r="O72" s="208"/>
    </row>
    <row r="73" spans="11:15" ht="11.25">
      <c r="K73" s="208"/>
      <c r="L73" s="208"/>
      <c r="M73" s="208"/>
      <c r="N73" s="208"/>
      <c r="O73" s="208"/>
    </row>
    <row r="74" spans="11:15" ht="11.25">
      <c r="K74" s="208"/>
      <c r="L74" s="208"/>
      <c r="M74" s="208"/>
      <c r="N74" s="208"/>
      <c r="O74" s="208"/>
    </row>
    <row r="75" spans="11:15" ht="11.25">
      <c r="K75" s="208"/>
      <c r="L75" s="208"/>
      <c r="M75" s="208"/>
      <c r="N75" s="208"/>
      <c r="O75" s="208"/>
    </row>
    <row r="76" spans="11:15" ht="11.25">
      <c r="K76" s="208"/>
      <c r="L76" s="208"/>
      <c r="M76" s="208"/>
      <c r="N76" s="208"/>
      <c r="O76" s="208"/>
    </row>
    <row r="77" spans="11:15" ht="11.25">
      <c r="K77" s="208"/>
      <c r="L77" s="208"/>
      <c r="M77" s="208"/>
      <c r="N77" s="208"/>
      <c r="O77" s="208"/>
    </row>
    <row r="78" spans="11:15" ht="11.25">
      <c r="K78" s="208"/>
      <c r="L78" s="208"/>
      <c r="M78" s="208"/>
      <c r="N78" s="208"/>
      <c r="O78" s="208"/>
    </row>
    <row r="79" spans="11:15" ht="11.25">
      <c r="K79" s="208"/>
      <c r="L79" s="208"/>
      <c r="M79" s="208"/>
      <c r="N79" s="208"/>
      <c r="O79" s="208"/>
    </row>
    <row r="80" spans="11:15" ht="11.25">
      <c r="K80" s="208"/>
      <c r="L80" s="208"/>
      <c r="M80" s="208"/>
      <c r="N80" s="208"/>
      <c r="O80" s="208"/>
    </row>
    <row r="81" spans="11:15" ht="11.25">
      <c r="K81" s="208"/>
      <c r="L81" s="208"/>
      <c r="M81" s="208"/>
      <c r="N81" s="208"/>
      <c r="O81" s="208"/>
    </row>
    <row r="82" spans="11:15" ht="11.25">
      <c r="K82" s="208"/>
      <c r="L82" s="208"/>
      <c r="M82" s="208"/>
      <c r="N82" s="208"/>
      <c r="O82" s="208"/>
    </row>
    <row r="83" spans="11:15" ht="11.25">
      <c r="K83" s="208"/>
      <c r="L83" s="208"/>
      <c r="M83" s="208"/>
      <c r="N83" s="208"/>
      <c r="O83" s="208"/>
    </row>
    <row r="84" spans="11:15" ht="11.25">
      <c r="K84" s="208"/>
      <c r="L84" s="208"/>
      <c r="M84" s="208"/>
      <c r="N84" s="208"/>
      <c r="O84" s="208"/>
    </row>
    <row r="85" spans="11:15" ht="11.25">
      <c r="K85" s="208"/>
      <c r="L85" s="208"/>
      <c r="M85" s="208"/>
      <c r="N85" s="208"/>
      <c r="O85" s="208"/>
    </row>
    <row r="86" spans="11:15" ht="11.25">
      <c r="K86" s="208"/>
      <c r="L86" s="208"/>
      <c r="M86" s="208"/>
      <c r="N86" s="208"/>
      <c r="O86" s="208"/>
    </row>
    <row r="87" spans="11:15" ht="11.25">
      <c r="K87" s="208"/>
      <c r="L87" s="208"/>
      <c r="M87" s="208"/>
      <c r="N87" s="208"/>
      <c r="O87" s="208"/>
    </row>
    <row r="88" spans="11:15" ht="11.25">
      <c r="K88" s="208"/>
      <c r="L88" s="208"/>
      <c r="M88" s="208"/>
      <c r="N88" s="208"/>
      <c r="O88" s="208"/>
    </row>
    <row r="89" spans="11:15" ht="11.25">
      <c r="K89" s="208"/>
      <c r="L89" s="208"/>
      <c r="M89" s="208"/>
      <c r="N89" s="208"/>
      <c r="O89" s="208"/>
    </row>
    <row r="90" spans="11:15" ht="11.25">
      <c r="K90" s="208"/>
      <c r="L90" s="208"/>
      <c r="M90" s="208"/>
      <c r="N90" s="208"/>
      <c r="O90" s="208"/>
    </row>
    <row r="91" spans="11:15" ht="11.25">
      <c r="K91" s="208"/>
      <c r="L91" s="208"/>
      <c r="M91" s="208"/>
      <c r="N91" s="208"/>
      <c r="O91" s="208"/>
    </row>
    <row r="92" spans="11:15" ht="11.25">
      <c r="K92" s="208"/>
      <c r="L92" s="208"/>
      <c r="M92" s="208"/>
      <c r="N92" s="208"/>
      <c r="O92" s="208"/>
    </row>
    <row r="93" spans="11:15" ht="11.25">
      <c r="K93" s="208"/>
      <c r="L93" s="208"/>
      <c r="M93" s="208"/>
      <c r="N93" s="208"/>
      <c r="O93" s="208"/>
    </row>
    <row r="94" spans="11:15" ht="11.25">
      <c r="K94" s="208"/>
      <c r="L94" s="208"/>
      <c r="M94" s="208"/>
      <c r="N94" s="208"/>
      <c r="O94" s="208"/>
    </row>
    <row r="95" spans="11:15" ht="11.25">
      <c r="K95" s="208"/>
      <c r="L95" s="208"/>
      <c r="M95" s="208"/>
      <c r="N95" s="208"/>
      <c r="O95" s="208"/>
    </row>
  </sheetData>
  <sheetProtection sheet="1" objects="1" scenarios="1"/>
  <mergeCells count="12">
    <mergeCell ref="A5:C5"/>
    <mergeCell ref="A4:C4"/>
    <mergeCell ref="K3:O3"/>
    <mergeCell ref="A3:C3"/>
    <mergeCell ref="D3:H3"/>
    <mergeCell ref="K5:O5"/>
    <mergeCell ref="D2:H2"/>
    <mergeCell ref="K1:O2"/>
    <mergeCell ref="A1:B1"/>
    <mergeCell ref="C1:D1"/>
    <mergeCell ref="E1:F1"/>
    <mergeCell ref="G1:I1"/>
  </mergeCells>
  <conditionalFormatting sqref="J7:J41">
    <cfRule type="cellIs" priority="1" dxfId="0" operator="between" stopIfTrue="1">
      <formula>8</formula>
      <formula>10</formula>
    </cfRule>
    <cfRule type="cellIs" priority="2" dxfId="1" operator="between" stopIfTrue="1">
      <formula>6</formula>
      <formula>7.9</formula>
    </cfRule>
    <cfRule type="cellIs" priority="3" dxfId="2" operator="lessThan" stopIfTrue="1">
      <formula>6</formula>
    </cfRule>
  </conditionalFormatting>
  <conditionalFormatting sqref="D7:H41">
    <cfRule type="cellIs" priority="4" dxfId="3" operator="between" stopIfTrue="1">
      <formula>D$5+1</formula>
      <formula>D$4+1</formula>
    </cfRule>
  </conditionalFormatting>
  <conditionalFormatting sqref="G1">
    <cfRule type="cellIs" priority="5" dxfId="4" operator="equal" stopIfTrue="1">
      <formula>"(klik hier en vul in)"</formula>
    </cfRule>
  </conditionalFormatting>
  <conditionalFormatting sqref="C7:C41">
    <cfRule type="cellIs" priority="6" dxfId="5" operator="notEqual" stopIfTrue="1">
      <formula>SUM(D7:H7)</formula>
    </cfRule>
  </conditionalFormatting>
  <conditionalFormatting sqref="K7:O41">
    <cfRule type="expression" priority="7" dxfId="6" stopIfTrue="1">
      <formula>$C7=""</formula>
    </cfRule>
  </conditionalFormatting>
  <conditionalFormatting sqref="I7:I41">
    <cfRule type="expression" priority="8" dxfId="7" stopIfTrue="1">
      <formula>C7=""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7" r:id="rId3"/>
  <headerFooter alignWithMargins="0">
    <oddFooter>&amp;L&amp;8© 2008 - Malmberg, Den Bosch&amp;R&amp;8AdT / &amp;D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22">
    <pageSetUpPr fitToPage="1"/>
  </sheetPr>
  <dimension ref="A1:V45"/>
  <sheetViews>
    <sheetView showGridLines="0" zoomScaleSheetLayoutView="50" workbookViewId="0" topLeftCell="F1">
      <selection activeCell="A13" sqref="A13:B13"/>
    </sheetView>
  </sheetViews>
  <sheetFormatPr defaultColWidth="9.00390625" defaultRowHeight="11.25"/>
  <cols>
    <col min="1" max="1" width="3.625" style="223" customWidth="1"/>
    <col min="2" max="2" width="20.625" style="223" customWidth="1"/>
    <col min="3" max="11" width="5.625" style="223" customWidth="1"/>
    <col min="12" max="12" width="22.625" style="223" customWidth="1"/>
    <col min="13" max="13" width="4.625" style="265" customWidth="1"/>
    <col min="14" max="21" width="5.625" style="223" customWidth="1"/>
    <col min="22" max="33" width="3.625" style="223" customWidth="1"/>
    <col min="34" max="34" width="4.625" style="223" customWidth="1"/>
    <col min="35" max="16384" width="9.00390625" style="223" customWidth="1"/>
  </cols>
  <sheetData>
    <row r="1" spans="1:22" ht="19.5" customHeight="1" thickBot="1">
      <c r="A1" s="373" t="s">
        <v>110</v>
      </c>
      <c r="B1" s="375"/>
      <c r="C1" s="373" t="s">
        <v>64</v>
      </c>
      <c r="D1" s="374"/>
      <c r="E1" s="374"/>
      <c r="F1" s="375"/>
      <c r="G1" s="397" t="s">
        <v>0</v>
      </c>
      <c r="H1" s="398"/>
      <c r="I1" s="378" t="s">
        <v>1</v>
      </c>
      <c r="J1" s="378"/>
      <c r="K1" s="399"/>
      <c r="L1" s="146"/>
      <c r="M1" s="222"/>
      <c r="N1" s="391" t="s">
        <v>19</v>
      </c>
      <c r="O1" s="392"/>
      <c r="P1" s="392"/>
      <c r="Q1" s="392"/>
      <c r="R1" s="392"/>
      <c r="S1" s="392"/>
      <c r="T1" s="392"/>
      <c r="U1" s="393"/>
      <c r="V1" s="140"/>
    </row>
    <row r="2" spans="1:22" ht="24.75" customHeight="1" thickBot="1">
      <c r="A2" s="143"/>
      <c r="B2" s="144"/>
      <c r="C2" s="145"/>
      <c r="D2" s="365" t="s">
        <v>102</v>
      </c>
      <c r="E2" s="366"/>
      <c r="F2" s="366"/>
      <c r="G2" s="366"/>
      <c r="H2" s="366"/>
      <c r="I2" s="366"/>
      <c r="J2" s="366"/>
      <c r="K2" s="366"/>
      <c r="L2" s="224"/>
      <c r="M2" s="225"/>
      <c r="N2" s="394"/>
      <c r="O2" s="395"/>
      <c r="P2" s="395"/>
      <c r="Q2" s="395"/>
      <c r="R2" s="395"/>
      <c r="S2" s="395"/>
      <c r="T2" s="395"/>
      <c r="U2" s="396"/>
      <c r="V2" s="140"/>
    </row>
    <row r="3" spans="1:22" ht="13.5" customHeight="1" thickBot="1">
      <c r="A3" s="381" t="s">
        <v>101</v>
      </c>
      <c r="B3" s="382"/>
      <c r="C3" s="382"/>
      <c r="D3" s="386">
        <f>COUNTA(D6:K6)</f>
        <v>8</v>
      </c>
      <c r="E3" s="387"/>
      <c r="F3" s="387"/>
      <c r="G3" s="387"/>
      <c r="H3" s="387"/>
      <c r="I3" s="387"/>
      <c r="J3" s="387"/>
      <c r="K3" s="387"/>
      <c r="L3" s="148"/>
      <c r="M3" s="226"/>
      <c r="N3" s="403" t="s">
        <v>20</v>
      </c>
      <c r="O3" s="404"/>
      <c r="P3" s="404"/>
      <c r="Q3" s="404"/>
      <c r="R3" s="404"/>
      <c r="S3" s="404"/>
      <c r="T3" s="404"/>
      <c r="U3" s="405"/>
      <c r="V3" s="140"/>
    </row>
    <row r="4" spans="1:22" ht="15" customHeight="1" thickBot="1">
      <c r="A4" s="381" t="s">
        <v>8</v>
      </c>
      <c r="B4" s="382"/>
      <c r="C4" s="382"/>
      <c r="D4" s="150">
        <v>10</v>
      </c>
      <c r="E4" s="150">
        <v>5</v>
      </c>
      <c r="F4" s="150">
        <v>10</v>
      </c>
      <c r="G4" s="150">
        <v>5</v>
      </c>
      <c r="H4" s="150">
        <v>5</v>
      </c>
      <c r="I4" s="150">
        <v>5</v>
      </c>
      <c r="J4" s="150">
        <v>5</v>
      </c>
      <c r="K4" s="151">
        <v>5</v>
      </c>
      <c r="L4" s="148"/>
      <c r="M4" s="227"/>
      <c r="N4" s="153">
        <f aca="true" t="shared" si="0" ref="N4:U4">D4</f>
        <v>10</v>
      </c>
      <c r="O4" s="154">
        <f t="shared" si="0"/>
        <v>5</v>
      </c>
      <c r="P4" s="154">
        <f t="shared" si="0"/>
        <v>10</v>
      </c>
      <c r="Q4" s="154">
        <f t="shared" si="0"/>
        <v>5</v>
      </c>
      <c r="R4" s="154">
        <f t="shared" si="0"/>
        <v>5</v>
      </c>
      <c r="S4" s="154">
        <f t="shared" si="0"/>
        <v>5</v>
      </c>
      <c r="T4" s="154">
        <f t="shared" si="0"/>
        <v>5</v>
      </c>
      <c r="U4" s="155">
        <f t="shared" si="0"/>
        <v>5</v>
      </c>
      <c r="V4" s="140"/>
    </row>
    <row r="5" spans="1:22" ht="15" customHeight="1" thickBot="1">
      <c r="A5" s="379" t="s">
        <v>7</v>
      </c>
      <c r="B5" s="380"/>
      <c r="C5" s="380"/>
      <c r="D5" s="228">
        <v>2</v>
      </c>
      <c r="E5" s="228">
        <v>1</v>
      </c>
      <c r="F5" s="228">
        <v>2</v>
      </c>
      <c r="G5" s="228">
        <v>1</v>
      </c>
      <c r="H5" s="228">
        <v>1</v>
      </c>
      <c r="I5" s="228">
        <v>1</v>
      </c>
      <c r="J5" s="228">
        <v>1</v>
      </c>
      <c r="K5" s="229">
        <v>1</v>
      </c>
      <c r="L5" s="230"/>
      <c r="M5" s="231"/>
      <c r="N5" s="400" t="s">
        <v>63</v>
      </c>
      <c r="O5" s="401"/>
      <c r="P5" s="401"/>
      <c r="Q5" s="401"/>
      <c r="R5" s="401"/>
      <c r="S5" s="401"/>
      <c r="T5" s="401"/>
      <c r="U5" s="402"/>
      <c r="V5" s="158"/>
    </row>
    <row r="6" spans="1:22" ht="22.5" customHeight="1" thickBot="1" thickTop="1">
      <c r="A6" s="232"/>
      <c r="B6" s="233" t="s">
        <v>6</v>
      </c>
      <c r="C6" s="234" t="s">
        <v>4</v>
      </c>
      <c r="D6" s="164" t="s">
        <v>80</v>
      </c>
      <c r="E6" s="164" t="s">
        <v>36</v>
      </c>
      <c r="F6" s="164" t="s">
        <v>37</v>
      </c>
      <c r="G6" s="164" t="s">
        <v>38</v>
      </c>
      <c r="H6" s="164" t="s">
        <v>81</v>
      </c>
      <c r="I6" s="164" t="s">
        <v>82</v>
      </c>
      <c r="J6" s="164" t="s">
        <v>83</v>
      </c>
      <c r="K6" s="164" t="s">
        <v>84</v>
      </c>
      <c r="L6" s="235" t="s">
        <v>9</v>
      </c>
      <c r="M6" s="236" t="s">
        <v>2</v>
      </c>
      <c r="N6" s="237" t="s">
        <v>80</v>
      </c>
      <c r="O6" s="164" t="s">
        <v>36</v>
      </c>
      <c r="P6" s="164" t="s">
        <v>37</v>
      </c>
      <c r="Q6" s="164" t="s">
        <v>38</v>
      </c>
      <c r="R6" s="164" t="s">
        <v>81</v>
      </c>
      <c r="S6" s="164" t="s">
        <v>82</v>
      </c>
      <c r="T6" s="164" t="s">
        <v>83</v>
      </c>
      <c r="U6" s="238" t="s">
        <v>84</v>
      </c>
      <c r="V6" s="159"/>
    </row>
    <row r="7" spans="1:22" ht="22.5" customHeight="1" thickTop="1">
      <c r="A7" s="178">
        <v>1</v>
      </c>
      <c r="B7" s="220">
        <f>IF('toets 1'!B7&lt;&gt;"",'toets 1'!B7,"")</f>
      </c>
      <c r="C7" s="239">
        <f aca="true" t="shared" si="1" ref="C7:C41">IF(COUNTBLANK(D7:K7)=8,"",SUM(D7:K7))</f>
      </c>
      <c r="D7" s="214"/>
      <c r="E7" s="353"/>
      <c r="F7" s="353"/>
      <c r="G7" s="353"/>
      <c r="H7" s="353"/>
      <c r="I7" s="353"/>
      <c r="J7" s="353"/>
      <c r="K7" s="359"/>
      <c r="L7" s="240">
        <f>CONCATENATE(IF(D7&gt;$D$5,"th3/R3 ",""),IF(E7&gt;$E$5,"th3/R4 ",""),IF(F7&gt;$F$5,"th3/R7 th4/R7 ",""),IF(G7&gt;$G$5,"th3/R9 ",""),IF(H7&gt;$H$5,"th4/R3 ",""),IF(I7&gt;$I$5,"th4/R4 ",""),IF(J7&gt;$J$5,"th4/R9 ",""),IF(K7&gt;$K$5,"th4/R12 ",""))</f>
      </c>
      <c r="M7" s="241">
        <f aca="true" t="shared" si="2" ref="M7:M41">IF(C7="","",AVERAGE(N7:U7))</f>
      </c>
      <c r="N7" s="175">
        <f>IF($C7="","",VLOOKUP(D7,TIEN,2,TRUE))</f>
      </c>
      <c r="O7" s="176">
        <f>IF($C7="","",VLOOKUP(E7,VIJF,2,TRUE))</f>
      </c>
      <c r="P7" s="176">
        <f>IF($C7="","",VLOOKUP(F7,TIEN,2,TRUE))</f>
      </c>
      <c r="Q7" s="176">
        <f>IF($C7="","",VLOOKUP(G7,VIJF,2,TRUE))</f>
      </c>
      <c r="R7" s="176">
        <f>IF($C7="","",VLOOKUP(H7,VIJF,2,TRUE))</f>
      </c>
      <c r="S7" s="176">
        <f>IF($C7="","",VLOOKUP(I7,VIJF,2,TRUE))</f>
      </c>
      <c r="T7" s="176">
        <f>IF($C7="","",VLOOKUP(J7,VIJF,2,TRUE))</f>
      </c>
      <c r="U7" s="177">
        <f>IF($C7="","",VLOOKUP(K7,VIJF,2,TRUE))</f>
      </c>
      <c r="V7" s="158"/>
    </row>
    <row r="8" spans="1:22" ht="22.5" customHeight="1">
      <c r="A8" s="178">
        <v>2</v>
      </c>
      <c r="B8" s="220">
        <f>IF('toets 1'!B8&lt;&gt;"",'toets 1'!B8,"")</f>
      </c>
      <c r="C8" s="242">
        <f t="shared" si="1"/>
      </c>
      <c r="D8" s="216"/>
      <c r="E8" s="354"/>
      <c r="F8" s="354"/>
      <c r="G8" s="354"/>
      <c r="H8" s="354"/>
      <c r="I8" s="354"/>
      <c r="J8" s="354"/>
      <c r="K8" s="360"/>
      <c r="L8" s="180">
        <f aca="true" t="shared" si="3" ref="L8:L41">CONCATENATE(IF(D8&gt;$D$5,"th3/R3 ",""),IF(E8&gt;$E$5,"th3/R4 ",""),IF(F8&gt;$F$5,"th3/R7 th4/R7 ",""),IF(G8&gt;$G$5,"th3/R9 ",""),IF(H8&gt;$H$5,"th4/R3 ",""),IF(I8&gt;$I$5,"th4/R4 ",""),IF(J8&gt;$J$5,"th4/R9 ",""),IF(K8&gt;$K$5,"th4/R12 ",""))</f>
      </c>
      <c r="M8" s="241">
        <f t="shared" si="2"/>
      </c>
      <c r="N8" s="175">
        <f aca="true" t="shared" si="4" ref="N8:N41">IF($C8="","",VLOOKUP(D8,TIEN,2,TRUE))</f>
      </c>
      <c r="O8" s="176">
        <f aca="true" t="shared" si="5" ref="O8:O41">IF($C8="","",VLOOKUP(E8,VIJF,2,TRUE))</f>
      </c>
      <c r="P8" s="176">
        <f aca="true" t="shared" si="6" ref="P8:P41">IF($C8="","",VLOOKUP(F8,TIEN,2,TRUE))</f>
      </c>
      <c r="Q8" s="176">
        <f aca="true" t="shared" si="7" ref="Q8:Q41">IF($C8="","",VLOOKUP(G8,VIJF,2,TRUE))</f>
      </c>
      <c r="R8" s="176">
        <f aca="true" t="shared" si="8" ref="R8:R41">IF($C8="","",VLOOKUP(H8,VIJF,2,TRUE))</f>
      </c>
      <c r="S8" s="176">
        <f aca="true" t="shared" si="9" ref="S8:S41">IF($C8="","",VLOOKUP(I8,VIJF,2,TRUE))</f>
      </c>
      <c r="T8" s="176">
        <f aca="true" t="shared" si="10" ref="T8:T41">IF($C8="","",VLOOKUP(J8,VIJF,2,TRUE))</f>
      </c>
      <c r="U8" s="177">
        <f aca="true" t="shared" si="11" ref="U8:U41">IF($C8="","",VLOOKUP(K8,VIJF,2,TRUE))</f>
      </c>
      <c r="V8" s="158"/>
    </row>
    <row r="9" spans="1:22" ht="22.5" customHeight="1">
      <c r="A9" s="178">
        <v>3</v>
      </c>
      <c r="B9" s="220">
        <f>IF('toets 1'!B9&lt;&gt;"",'toets 1'!B9,"")</f>
      </c>
      <c r="C9" s="242">
        <f t="shared" si="1"/>
      </c>
      <c r="D9" s="216"/>
      <c r="E9" s="354"/>
      <c r="F9" s="354"/>
      <c r="G9" s="354"/>
      <c r="H9" s="354"/>
      <c r="I9" s="354"/>
      <c r="J9" s="354"/>
      <c r="K9" s="360"/>
      <c r="L9" s="180">
        <f t="shared" si="3"/>
      </c>
      <c r="M9" s="241">
        <f t="shared" si="2"/>
      </c>
      <c r="N9" s="175">
        <f t="shared" si="4"/>
      </c>
      <c r="O9" s="176">
        <f t="shared" si="5"/>
      </c>
      <c r="P9" s="176">
        <f t="shared" si="6"/>
      </c>
      <c r="Q9" s="176">
        <f t="shared" si="7"/>
      </c>
      <c r="R9" s="176">
        <f t="shared" si="8"/>
      </c>
      <c r="S9" s="176">
        <f t="shared" si="9"/>
      </c>
      <c r="T9" s="176">
        <f t="shared" si="10"/>
      </c>
      <c r="U9" s="177">
        <f t="shared" si="11"/>
      </c>
      <c r="V9" s="158"/>
    </row>
    <row r="10" spans="1:22" ht="22.5" customHeight="1">
      <c r="A10" s="178">
        <v>4</v>
      </c>
      <c r="B10" s="220">
        <f>IF('toets 1'!B10&lt;&gt;"",'toets 1'!B10,"")</f>
      </c>
      <c r="C10" s="242">
        <f t="shared" si="1"/>
      </c>
      <c r="D10" s="216"/>
      <c r="E10" s="354"/>
      <c r="F10" s="354"/>
      <c r="G10" s="354"/>
      <c r="H10" s="354"/>
      <c r="I10" s="354"/>
      <c r="J10" s="354"/>
      <c r="K10" s="360"/>
      <c r="L10" s="180">
        <f t="shared" si="3"/>
      </c>
      <c r="M10" s="241">
        <f t="shared" si="2"/>
      </c>
      <c r="N10" s="175">
        <f t="shared" si="4"/>
      </c>
      <c r="O10" s="176">
        <f t="shared" si="5"/>
      </c>
      <c r="P10" s="176">
        <f t="shared" si="6"/>
      </c>
      <c r="Q10" s="176">
        <f t="shared" si="7"/>
      </c>
      <c r="R10" s="176">
        <f t="shared" si="8"/>
      </c>
      <c r="S10" s="176">
        <f t="shared" si="9"/>
      </c>
      <c r="T10" s="176">
        <f t="shared" si="10"/>
      </c>
      <c r="U10" s="177">
        <f t="shared" si="11"/>
      </c>
      <c r="V10" s="158"/>
    </row>
    <row r="11" spans="1:22" ht="22.5" customHeight="1">
      <c r="A11" s="178">
        <v>5</v>
      </c>
      <c r="B11" s="220">
        <f>IF('toets 1'!B11&lt;&gt;"",'toets 1'!B11,"")</f>
      </c>
      <c r="C11" s="242">
        <f t="shared" si="1"/>
      </c>
      <c r="D11" s="216"/>
      <c r="E11" s="354"/>
      <c r="F11" s="354"/>
      <c r="G11" s="354"/>
      <c r="H11" s="354"/>
      <c r="I11" s="354"/>
      <c r="J11" s="354"/>
      <c r="K11" s="360"/>
      <c r="L11" s="180">
        <f t="shared" si="3"/>
      </c>
      <c r="M11" s="241">
        <f t="shared" si="2"/>
      </c>
      <c r="N11" s="175">
        <f t="shared" si="4"/>
      </c>
      <c r="O11" s="176">
        <f t="shared" si="5"/>
      </c>
      <c r="P11" s="176">
        <f t="shared" si="6"/>
      </c>
      <c r="Q11" s="176">
        <f t="shared" si="7"/>
      </c>
      <c r="R11" s="176">
        <f t="shared" si="8"/>
      </c>
      <c r="S11" s="176">
        <f t="shared" si="9"/>
      </c>
      <c r="T11" s="176">
        <f t="shared" si="10"/>
      </c>
      <c r="U11" s="177">
        <f t="shared" si="11"/>
      </c>
      <c r="V11" s="158"/>
    </row>
    <row r="12" spans="1:22" ht="22.5" customHeight="1">
      <c r="A12" s="178">
        <v>6</v>
      </c>
      <c r="B12" s="220">
        <f>IF('toets 1'!B12&lt;&gt;"",'toets 1'!B12,"")</f>
      </c>
      <c r="C12" s="242">
        <f t="shared" si="1"/>
      </c>
      <c r="D12" s="216"/>
      <c r="E12" s="354"/>
      <c r="F12" s="354"/>
      <c r="G12" s="354"/>
      <c r="H12" s="354"/>
      <c r="I12" s="354"/>
      <c r="J12" s="354"/>
      <c r="K12" s="360"/>
      <c r="L12" s="180">
        <f t="shared" si="3"/>
      </c>
      <c r="M12" s="241">
        <f t="shared" si="2"/>
      </c>
      <c r="N12" s="175">
        <f t="shared" si="4"/>
      </c>
      <c r="O12" s="176">
        <f t="shared" si="5"/>
      </c>
      <c r="P12" s="176">
        <f t="shared" si="6"/>
      </c>
      <c r="Q12" s="176">
        <f t="shared" si="7"/>
      </c>
      <c r="R12" s="176">
        <f t="shared" si="8"/>
      </c>
      <c r="S12" s="176">
        <f t="shared" si="9"/>
      </c>
      <c r="T12" s="176">
        <f t="shared" si="10"/>
      </c>
      <c r="U12" s="177">
        <f t="shared" si="11"/>
      </c>
      <c r="V12" s="158"/>
    </row>
    <row r="13" spans="1:22" ht="22.5" customHeight="1">
      <c r="A13" s="178">
        <v>7</v>
      </c>
      <c r="B13" s="220">
        <f>IF('toets 1'!B13&lt;&gt;"",'toets 1'!B13,"")</f>
      </c>
      <c r="C13" s="242">
        <f t="shared" si="1"/>
      </c>
      <c r="D13" s="216"/>
      <c r="E13" s="354"/>
      <c r="F13" s="354"/>
      <c r="G13" s="354"/>
      <c r="H13" s="354"/>
      <c r="I13" s="354"/>
      <c r="J13" s="354"/>
      <c r="K13" s="360"/>
      <c r="L13" s="180">
        <f t="shared" si="3"/>
      </c>
      <c r="M13" s="241">
        <f t="shared" si="2"/>
      </c>
      <c r="N13" s="175">
        <f t="shared" si="4"/>
      </c>
      <c r="O13" s="176">
        <f t="shared" si="5"/>
      </c>
      <c r="P13" s="176">
        <f t="shared" si="6"/>
      </c>
      <c r="Q13" s="176">
        <f t="shared" si="7"/>
      </c>
      <c r="R13" s="176">
        <f t="shared" si="8"/>
      </c>
      <c r="S13" s="176">
        <f t="shared" si="9"/>
      </c>
      <c r="T13" s="176">
        <f t="shared" si="10"/>
      </c>
      <c r="U13" s="177">
        <f t="shared" si="11"/>
      </c>
      <c r="V13" s="158"/>
    </row>
    <row r="14" spans="1:22" ht="22.5" customHeight="1">
      <c r="A14" s="178">
        <v>8</v>
      </c>
      <c r="B14" s="220">
        <f>IF('toets 1'!B14&lt;&gt;"",'toets 1'!B14,"")</f>
      </c>
      <c r="C14" s="242">
        <f t="shared" si="1"/>
      </c>
      <c r="D14" s="216"/>
      <c r="E14" s="354"/>
      <c r="F14" s="354"/>
      <c r="G14" s="354"/>
      <c r="H14" s="354"/>
      <c r="I14" s="354"/>
      <c r="J14" s="354"/>
      <c r="K14" s="360"/>
      <c r="L14" s="180">
        <f t="shared" si="3"/>
      </c>
      <c r="M14" s="241">
        <f t="shared" si="2"/>
      </c>
      <c r="N14" s="175">
        <f t="shared" si="4"/>
      </c>
      <c r="O14" s="176">
        <f t="shared" si="5"/>
      </c>
      <c r="P14" s="176">
        <f t="shared" si="6"/>
      </c>
      <c r="Q14" s="176">
        <f t="shared" si="7"/>
      </c>
      <c r="R14" s="176">
        <f t="shared" si="8"/>
      </c>
      <c r="S14" s="176">
        <f t="shared" si="9"/>
      </c>
      <c r="T14" s="176">
        <f t="shared" si="10"/>
      </c>
      <c r="U14" s="177">
        <f t="shared" si="11"/>
      </c>
      <c r="V14" s="158"/>
    </row>
    <row r="15" spans="1:22" ht="22.5" customHeight="1">
      <c r="A15" s="178">
        <v>9</v>
      </c>
      <c r="B15" s="220">
        <f>IF('toets 1'!B15&lt;&gt;"",'toets 1'!B15,"")</f>
      </c>
      <c r="C15" s="242">
        <f t="shared" si="1"/>
      </c>
      <c r="D15" s="216"/>
      <c r="E15" s="354"/>
      <c r="F15" s="354"/>
      <c r="G15" s="354"/>
      <c r="H15" s="354"/>
      <c r="I15" s="354"/>
      <c r="J15" s="354"/>
      <c r="K15" s="360"/>
      <c r="L15" s="180">
        <f t="shared" si="3"/>
      </c>
      <c r="M15" s="241">
        <f t="shared" si="2"/>
      </c>
      <c r="N15" s="175">
        <f t="shared" si="4"/>
      </c>
      <c r="O15" s="176">
        <f t="shared" si="5"/>
      </c>
      <c r="P15" s="176">
        <f t="shared" si="6"/>
      </c>
      <c r="Q15" s="176">
        <f t="shared" si="7"/>
      </c>
      <c r="R15" s="176">
        <f t="shared" si="8"/>
      </c>
      <c r="S15" s="176">
        <f t="shared" si="9"/>
      </c>
      <c r="T15" s="176">
        <f t="shared" si="10"/>
      </c>
      <c r="U15" s="177">
        <f t="shared" si="11"/>
      </c>
      <c r="V15" s="158"/>
    </row>
    <row r="16" spans="1:22" ht="22.5" customHeight="1">
      <c r="A16" s="178">
        <v>10</v>
      </c>
      <c r="B16" s="220">
        <f>IF('toets 1'!B16&lt;&gt;"",'toets 1'!B16,"")</f>
      </c>
      <c r="C16" s="242">
        <f t="shared" si="1"/>
      </c>
      <c r="D16" s="216"/>
      <c r="E16" s="354"/>
      <c r="F16" s="354"/>
      <c r="G16" s="354"/>
      <c r="H16" s="354"/>
      <c r="I16" s="354"/>
      <c r="J16" s="354"/>
      <c r="K16" s="360"/>
      <c r="L16" s="180">
        <f t="shared" si="3"/>
      </c>
      <c r="M16" s="241">
        <f t="shared" si="2"/>
      </c>
      <c r="N16" s="175">
        <f t="shared" si="4"/>
      </c>
      <c r="O16" s="176">
        <f t="shared" si="5"/>
      </c>
      <c r="P16" s="176">
        <f t="shared" si="6"/>
      </c>
      <c r="Q16" s="176">
        <f t="shared" si="7"/>
      </c>
      <c r="R16" s="176">
        <f t="shared" si="8"/>
      </c>
      <c r="S16" s="176">
        <f t="shared" si="9"/>
      </c>
      <c r="T16" s="176">
        <f t="shared" si="10"/>
      </c>
      <c r="U16" s="177">
        <f t="shared" si="11"/>
      </c>
      <c r="V16" s="158"/>
    </row>
    <row r="17" spans="1:22" ht="22.5" customHeight="1">
      <c r="A17" s="178">
        <v>11</v>
      </c>
      <c r="B17" s="220">
        <f>IF('toets 1'!B17&lt;&gt;"",'toets 1'!B17,"")</f>
      </c>
      <c r="C17" s="242">
        <f t="shared" si="1"/>
      </c>
      <c r="D17" s="216"/>
      <c r="E17" s="354"/>
      <c r="F17" s="354"/>
      <c r="G17" s="354"/>
      <c r="H17" s="354"/>
      <c r="I17" s="354"/>
      <c r="J17" s="354"/>
      <c r="K17" s="360"/>
      <c r="L17" s="180">
        <f t="shared" si="3"/>
      </c>
      <c r="M17" s="241">
        <f t="shared" si="2"/>
      </c>
      <c r="N17" s="175">
        <f t="shared" si="4"/>
      </c>
      <c r="O17" s="176">
        <f t="shared" si="5"/>
      </c>
      <c r="P17" s="176">
        <f t="shared" si="6"/>
      </c>
      <c r="Q17" s="176">
        <f t="shared" si="7"/>
      </c>
      <c r="R17" s="176">
        <f t="shared" si="8"/>
      </c>
      <c r="S17" s="176">
        <f t="shared" si="9"/>
      </c>
      <c r="T17" s="176">
        <f t="shared" si="10"/>
      </c>
      <c r="U17" s="177">
        <f t="shared" si="11"/>
      </c>
      <c r="V17" s="158"/>
    </row>
    <row r="18" spans="1:22" ht="22.5" customHeight="1">
      <c r="A18" s="178">
        <v>12</v>
      </c>
      <c r="B18" s="220">
        <f>IF('toets 1'!B18&lt;&gt;"",'toets 1'!B18,"")</f>
      </c>
      <c r="C18" s="242">
        <f t="shared" si="1"/>
      </c>
      <c r="D18" s="216"/>
      <c r="E18" s="354"/>
      <c r="F18" s="354"/>
      <c r="G18" s="354"/>
      <c r="H18" s="354"/>
      <c r="I18" s="354"/>
      <c r="J18" s="354"/>
      <c r="K18" s="360"/>
      <c r="L18" s="180">
        <f t="shared" si="3"/>
      </c>
      <c r="M18" s="241">
        <f t="shared" si="2"/>
      </c>
      <c r="N18" s="175">
        <f t="shared" si="4"/>
      </c>
      <c r="O18" s="176">
        <f t="shared" si="5"/>
      </c>
      <c r="P18" s="176">
        <f t="shared" si="6"/>
      </c>
      <c r="Q18" s="176">
        <f t="shared" si="7"/>
      </c>
      <c r="R18" s="176">
        <f t="shared" si="8"/>
      </c>
      <c r="S18" s="176">
        <f t="shared" si="9"/>
      </c>
      <c r="T18" s="176">
        <f t="shared" si="10"/>
      </c>
      <c r="U18" s="177">
        <f t="shared" si="11"/>
      </c>
      <c r="V18" s="158"/>
    </row>
    <row r="19" spans="1:22" ht="22.5" customHeight="1">
      <c r="A19" s="178">
        <v>13</v>
      </c>
      <c r="B19" s="220">
        <f>IF('toets 1'!B19&lt;&gt;"",'toets 1'!B19,"")</f>
      </c>
      <c r="C19" s="242">
        <f t="shared" si="1"/>
      </c>
      <c r="D19" s="216"/>
      <c r="E19" s="354"/>
      <c r="F19" s="354"/>
      <c r="G19" s="354"/>
      <c r="H19" s="354"/>
      <c r="I19" s="354"/>
      <c r="J19" s="354"/>
      <c r="K19" s="360"/>
      <c r="L19" s="180">
        <f t="shared" si="3"/>
      </c>
      <c r="M19" s="241">
        <f t="shared" si="2"/>
      </c>
      <c r="N19" s="175">
        <f t="shared" si="4"/>
      </c>
      <c r="O19" s="176">
        <f t="shared" si="5"/>
      </c>
      <c r="P19" s="176">
        <f t="shared" si="6"/>
      </c>
      <c r="Q19" s="176">
        <f t="shared" si="7"/>
      </c>
      <c r="R19" s="176">
        <f t="shared" si="8"/>
      </c>
      <c r="S19" s="176">
        <f t="shared" si="9"/>
      </c>
      <c r="T19" s="176">
        <f t="shared" si="10"/>
      </c>
      <c r="U19" s="177">
        <f t="shared" si="11"/>
      </c>
      <c r="V19" s="158"/>
    </row>
    <row r="20" spans="1:22" ht="22.5" customHeight="1">
      <c r="A20" s="178">
        <v>14</v>
      </c>
      <c r="B20" s="220">
        <f>IF('toets 1'!B20&lt;&gt;"",'toets 1'!B20,"")</f>
      </c>
      <c r="C20" s="242">
        <f t="shared" si="1"/>
      </c>
      <c r="D20" s="216"/>
      <c r="E20" s="354"/>
      <c r="F20" s="354"/>
      <c r="G20" s="354"/>
      <c r="H20" s="354"/>
      <c r="I20" s="354"/>
      <c r="J20" s="354"/>
      <c r="K20" s="360"/>
      <c r="L20" s="180">
        <f t="shared" si="3"/>
      </c>
      <c r="M20" s="241">
        <f t="shared" si="2"/>
      </c>
      <c r="N20" s="175">
        <f t="shared" si="4"/>
      </c>
      <c r="O20" s="176">
        <f t="shared" si="5"/>
      </c>
      <c r="P20" s="176">
        <f t="shared" si="6"/>
      </c>
      <c r="Q20" s="176">
        <f t="shared" si="7"/>
      </c>
      <c r="R20" s="176">
        <f t="shared" si="8"/>
      </c>
      <c r="S20" s="176">
        <f t="shared" si="9"/>
      </c>
      <c r="T20" s="176">
        <f t="shared" si="10"/>
      </c>
      <c r="U20" s="177">
        <f t="shared" si="11"/>
      </c>
      <c r="V20" s="158"/>
    </row>
    <row r="21" spans="1:22" ht="22.5" customHeight="1">
      <c r="A21" s="178">
        <v>15</v>
      </c>
      <c r="B21" s="220">
        <f>IF('toets 1'!B21&lt;&gt;"",'toets 1'!B21,"")</f>
      </c>
      <c r="C21" s="242">
        <f t="shared" si="1"/>
      </c>
      <c r="D21" s="216"/>
      <c r="E21" s="354"/>
      <c r="F21" s="354"/>
      <c r="G21" s="354"/>
      <c r="H21" s="354"/>
      <c r="I21" s="354"/>
      <c r="J21" s="354"/>
      <c r="K21" s="360"/>
      <c r="L21" s="180">
        <f t="shared" si="3"/>
      </c>
      <c r="M21" s="241">
        <f t="shared" si="2"/>
      </c>
      <c r="N21" s="175">
        <f t="shared" si="4"/>
      </c>
      <c r="O21" s="176">
        <f t="shared" si="5"/>
      </c>
      <c r="P21" s="176">
        <f t="shared" si="6"/>
      </c>
      <c r="Q21" s="176">
        <f t="shared" si="7"/>
      </c>
      <c r="R21" s="176">
        <f t="shared" si="8"/>
      </c>
      <c r="S21" s="176">
        <f t="shared" si="9"/>
      </c>
      <c r="T21" s="176">
        <f t="shared" si="10"/>
      </c>
      <c r="U21" s="177">
        <f t="shared" si="11"/>
      </c>
      <c r="V21" s="158"/>
    </row>
    <row r="22" spans="1:22" ht="22.5" customHeight="1">
      <c r="A22" s="178">
        <v>16</v>
      </c>
      <c r="B22" s="220">
        <f>IF('toets 1'!B22&lt;&gt;"",'toets 1'!B22,"")</f>
      </c>
      <c r="C22" s="242">
        <f t="shared" si="1"/>
      </c>
      <c r="D22" s="216"/>
      <c r="E22" s="354"/>
      <c r="F22" s="354"/>
      <c r="G22" s="354"/>
      <c r="H22" s="354"/>
      <c r="I22" s="354"/>
      <c r="J22" s="354"/>
      <c r="K22" s="360"/>
      <c r="L22" s="180">
        <f t="shared" si="3"/>
      </c>
      <c r="M22" s="241">
        <f t="shared" si="2"/>
      </c>
      <c r="N22" s="175">
        <f t="shared" si="4"/>
      </c>
      <c r="O22" s="176">
        <f t="shared" si="5"/>
      </c>
      <c r="P22" s="176">
        <f t="shared" si="6"/>
      </c>
      <c r="Q22" s="176">
        <f t="shared" si="7"/>
      </c>
      <c r="R22" s="176">
        <f t="shared" si="8"/>
      </c>
      <c r="S22" s="176">
        <f t="shared" si="9"/>
      </c>
      <c r="T22" s="176">
        <f t="shared" si="10"/>
      </c>
      <c r="U22" s="177">
        <f t="shared" si="11"/>
      </c>
      <c r="V22" s="158"/>
    </row>
    <row r="23" spans="1:22" ht="22.5" customHeight="1">
      <c r="A23" s="178">
        <v>17</v>
      </c>
      <c r="B23" s="220">
        <f>IF('toets 1'!B23&lt;&gt;"",'toets 1'!B23,"")</f>
      </c>
      <c r="C23" s="242">
        <f t="shared" si="1"/>
      </c>
      <c r="D23" s="216"/>
      <c r="E23" s="354"/>
      <c r="F23" s="354"/>
      <c r="G23" s="354"/>
      <c r="H23" s="354"/>
      <c r="I23" s="354"/>
      <c r="J23" s="354"/>
      <c r="K23" s="360"/>
      <c r="L23" s="180">
        <f t="shared" si="3"/>
      </c>
      <c r="M23" s="241">
        <f t="shared" si="2"/>
      </c>
      <c r="N23" s="175">
        <f t="shared" si="4"/>
      </c>
      <c r="O23" s="176">
        <f t="shared" si="5"/>
      </c>
      <c r="P23" s="176">
        <f t="shared" si="6"/>
      </c>
      <c r="Q23" s="176">
        <f t="shared" si="7"/>
      </c>
      <c r="R23" s="176">
        <f t="shared" si="8"/>
      </c>
      <c r="S23" s="176">
        <f t="shared" si="9"/>
      </c>
      <c r="T23" s="176">
        <f t="shared" si="10"/>
      </c>
      <c r="U23" s="177">
        <f t="shared" si="11"/>
      </c>
      <c r="V23" s="158"/>
    </row>
    <row r="24" spans="1:22" ht="22.5" customHeight="1">
      <c r="A24" s="178">
        <v>18</v>
      </c>
      <c r="B24" s="220">
        <f>IF('toets 1'!B24&lt;&gt;"",'toets 1'!B24,"")</f>
      </c>
      <c r="C24" s="242">
        <f t="shared" si="1"/>
      </c>
      <c r="D24" s="216"/>
      <c r="E24" s="354"/>
      <c r="F24" s="354"/>
      <c r="G24" s="354"/>
      <c r="H24" s="354"/>
      <c r="I24" s="354"/>
      <c r="J24" s="354"/>
      <c r="K24" s="360"/>
      <c r="L24" s="180">
        <f t="shared" si="3"/>
      </c>
      <c r="M24" s="241">
        <f t="shared" si="2"/>
      </c>
      <c r="N24" s="175">
        <f t="shared" si="4"/>
      </c>
      <c r="O24" s="176">
        <f t="shared" si="5"/>
      </c>
      <c r="P24" s="176">
        <f t="shared" si="6"/>
      </c>
      <c r="Q24" s="176">
        <f t="shared" si="7"/>
      </c>
      <c r="R24" s="176">
        <f t="shared" si="8"/>
      </c>
      <c r="S24" s="176">
        <f t="shared" si="9"/>
      </c>
      <c r="T24" s="176">
        <f t="shared" si="10"/>
      </c>
      <c r="U24" s="177">
        <f t="shared" si="11"/>
      </c>
      <c r="V24" s="158"/>
    </row>
    <row r="25" spans="1:22" ht="22.5" customHeight="1">
      <c r="A25" s="178">
        <v>19</v>
      </c>
      <c r="B25" s="220">
        <f>IF('toets 1'!B25&lt;&gt;"",'toets 1'!B25,"")</f>
      </c>
      <c r="C25" s="242">
        <f t="shared" si="1"/>
      </c>
      <c r="D25" s="216"/>
      <c r="E25" s="354"/>
      <c r="F25" s="354"/>
      <c r="G25" s="354"/>
      <c r="H25" s="354"/>
      <c r="I25" s="354"/>
      <c r="J25" s="354"/>
      <c r="K25" s="360"/>
      <c r="L25" s="180">
        <f t="shared" si="3"/>
      </c>
      <c r="M25" s="241">
        <f t="shared" si="2"/>
      </c>
      <c r="N25" s="175">
        <f t="shared" si="4"/>
      </c>
      <c r="O25" s="176">
        <f t="shared" si="5"/>
      </c>
      <c r="P25" s="176">
        <f t="shared" si="6"/>
      </c>
      <c r="Q25" s="176">
        <f t="shared" si="7"/>
      </c>
      <c r="R25" s="176">
        <f t="shared" si="8"/>
      </c>
      <c r="S25" s="176">
        <f t="shared" si="9"/>
      </c>
      <c r="T25" s="176">
        <f t="shared" si="10"/>
      </c>
      <c r="U25" s="177">
        <f t="shared" si="11"/>
      </c>
      <c r="V25" s="158"/>
    </row>
    <row r="26" spans="1:22" ht="22.5" customHeight="1">
      <c r="A26" s="178">
        <v>20</v>
      </c>
      <c r="B26" s="220">
        <f>IF('toets 1'!B26&lt;&gt;"",'toets 1'!B26,"")</f>
      </c>
      <c r="C26" s="242">
        <f t="shared" si="1"/>
      </c>
      <c r="D26" s="216"/>
      <c r="E26" s="354"/>
      <c r="F26" s="354"/>
      <c r="G26" s="354"/>
      <c r="H26" s="354"/>
      <c r="I26" s="354"/>
      <c r="J26" s="354"/>
      <c r="K26" s="360"/>
      <c r="L26" s="180">
        <f t="shared" si="3"/>
      </c>
      <c r="M26" s="241">
        <f t="shared" si="2"/>
      </c>
      <c r="N26" s="175">
        <f t="shared" si="4"/>
      </c>
      <c r="O26" s="176">
        <f t="shared" si="5"/>
      </c>
      <c r="P26" s="176">
        <f t="shared" si="6"/>
      </c>
      <c r="Q26" s="176">
        <f t="shared" si="7"/>
      </c>
      <c r="R26" s="176">
        <f t="shared" si="8"/>
      </c>
      <c r="S26" s="176">
        <f t="shared" si="9"/>
      </c>
      <c r="T26" s="176">
        <f t="shared" si="10"/>
      </c>
      <c r="U26" s="177">
        <f t="shared" si="11"/>
      </c>
      <c r="V26" s="158"/>
    </row>
    <row r="27" spans="1:22" ht="22.5" customHeight="1">
      <c r="A27" s="178">
        <v>21</v>
      </c>
      <c r="B27" s="220">
        <f>IF('toets 1'!B27&lt;&gt;"",'toets 1'!B27,"")</f>
      </c>
      <c r="C27" s="242">
        <f t="shared" si="1"/>
      </c>
      <c r="D27" s="216"/>
      <c r="E27" s="354"/>
      <c r="F27" s="354"/>
      <c r="G27" s="354"/>
      <c r="H27" s="354"/>
      <c r="I27" s="354"/>
      <c r="J27" s="354"/>
      <c r="K27" s="360"/>
      <c r="L27" s="180">
        <f t="shared" si="3"/>
      </c>
      <c r="M27" s="241">
        <f t="shared" si="2"/>
      </c>
      <c r="N27" s="175">
        <f t="shared" si="4"/>
      </c>
      <c r="O27" s="176">
        <f t="shared" si="5"/>
      </c>
      <c r="P27" s="176">
        <f t="shared" si="6"/>
      </c>
      <c r="Q27" s="176">
        <f t="shared" si="7"/>
      </c>
      <c r="R27" s="176">
        <f t="shared" si="8"/>
      </c>
      <c r="S27" s="176">
        <f t="shared" si="9"/>
      </c>
      <c r="T27" s="176">
        <f t="shared" si="10"/>
      </c>
      <c r="U27" s="177">
        <f t="shared" si="11"/>
      </c>
      <c r="V27" s="158"/>
    </row>
    <row r="28" spans="1:22" ht="22.5" customHeight="1">
      <c r="A28" s="178">
        <v>22</v>
      </c>
      <c r="B28" s="220">
        <f>IF('toets 1'!B28&lt;&gt;"",'toets 1'!B28,"")</f>
      </c>
      <c r="C28" s="242">
        <f t="shared" si="1"/>
      </c>
      <c r="D28" s="216"/>
      <c r="E28" s="354"/>
      <c r="F28" s="354"/>
      <c r="G28" s="354"/>
      <c r="H28" s="354"/>
      <c r="I28" s="354"/>
      <c r="J28" s="354"/>
      <c r="K28" s="360"/>
      <c r="L28" s="180">
        <f t="shared" si="3"/>
      </c>
      <c r="M28" s="241">
        <f t="shared" si="2"/>
      </c>
      <c r="N28" s="175">
        <f t="shared" si="4"/>
      </c>
      <c r="O28" s="176">
        <f t="shared" si="5"/>
      </c>
      <c r="P28" s="176">
        <f t="shared" si="6"/>
      </c>
      <c r="Q28" s="176">
        <f t="shared" si="7"/>
      </c>
      <c r="R28" s="176">
        <f t="shared" si="8"/>
      </c>
      <c r="S28" s="176">
        <f t="shared" si="9"/>
      </c>
      <c r="T28" s="176">
        <f t="shared" si="10"/>
      </c>
      <c r="U28" s="177">
        <f t="shared" si="11"/>
      </c>
      <c r="V28" s="158"/>
    </row>
    <row r="29" spans="1:22" ht="22.5" customHeight="1">
      <c r="A29" s="178">
        <v>23</v>
      </c>
      <c r="B29" s="220">
        <f>IF('toets 1'!B29&lt;&gt;"",'toets 1'!B29,"")</f>
      </c>
      <c r="C29" s="242">
        <f t="shared" si="1"/>
      </c>
      <c r="D29" s="216"/>
      <c r="E29" s="354"/>
      <c r="F29" s="354"/>
      <c r="G29" s="354"/>
      <c r="H29" s="354"/>
      <c r="I29" s="354"/>
      <c r="J29" s="354"/>
      <c r="K29" s="360"/>
      <c r="L29" s="180">
        <f t="shared" si="3"/>
      </c>
      <c r="M29" s="241">
        <f t="shared" si="2"/>
      </c>
      <c r="N29" s="175">
        <f t="shared" si="4"/>
      </c>
      <c r="O29" s="176">
        <f t="shared" si="5"/>
      </c>
      <c r="P29" s="176">
        <f t="shared" si="6"/>
      </c>
      <c r="Q29" s="176">
        <f t="shared" si="7"/>
      </c>
      <c r="R29" s="176">
        <f t="shared" si="8"/>
      </c>
      <c r="S29" s="176">
        <f t="shared" si="9"/>
      </c>
      <c r="T29" s="176">
        <f t="shared" si="10"/>
      </c>
      <c r="U29" s="177">
        <f t="shared" si="11"/>
      </c>
      <c r="V29" s="158"/>
    </row>
    <row r="30" spans="1:22" ht="22.5" customHeight="1">
      <c r="A30" s="178">
        <v>24</v>
      </c>
      <c r="B30" s="220">
        <f>IF('toets 1'!B30&lt;&gt;"",'toets 1'!B30,"")</f>
      </c>
      <c r="C30" s="242">
        <f t="shared" si="1"/>
      </c>
      <c r="D30" s="216"/>
      <c r="E30" s="354"/>
      <c r="F30" s="354"/>
      <c r="G30" s="354"/>
      <c r="H30" s="354"/>
      <c r="I30" s="354"/>
      <c r="J30" s="354"/>
      <c r="K30" s="360"/>
      <c r="L30" s="180">
        <f t="shared" si="3"/>
      </c>
      <c r="M30" s="241">
        <f t="shared" si="2"/>
      </c>
      <c r="N30" s="175">
        <f t="shared" si="4"/>
      </c>
      <c r="O30" s="176">
        <f t="shared" si="5"/>
      </c>
      <c r="P30" s="176">
        <f t="shared" si="6"/>
      </c>
      <c r="Q30" s="176">
        <f t="shared" si="7"/>
      </c>
      <c r="R30" s="176">
        <f t="shared" si="8"/>
      </c>
      <c r="S30" s="176">
        <f t="shared" si="9"/>
      </c>
      <c r="T30" s="176">
        <f t="shared" si="10"/>
      </c>
      <c r="U30" s="177">
        <f t="shared" si="11"/>
      </c>
      <c r="V30" s="158"/>
    </row>
    <row r="31" spans="1:22" ht="22.5" customHeight="1">
      <c r="A31" s="178">
        <v>25</v>
      </c>
      <c r="B31" s="220">
        <f>IF('toets 1'!B31&lt;&gt;"",'toets 1'!B31,"")</f>
      </c>
      <c r="C31" s="242">
        <f t="shared" si="1"/>
      </c>
      <c r="D31" s="216"/>
      <c r="E31" s="354"/>
      <c r="F31" s="354"/>
      <c r="G31" s="354"/>
      <c r="H31" s="354"/>
      <c r="I31" s="354"/>
      <c r="J31" s="354"/>
      <c r="K31" s="360"/>
      <c r="L31" s="180">
        <f t="shared" si="3"/>
      </c>
      <c r="M31" s="241">
        <f t="shared" si="2"/>
      </c>
      <c r="N31" s="175">
        <f t="shared" si="4"/>
      </c>
      <c r="O31" s="176">
        <f t="shared" si="5"/>
      </c>
      <c r="P31" s="176">
        <f t="shared" si="6"/>
      </c>
      <c r="Q31" s="176">
        <f t="shared" si="7"/>
      </c>
      <c r="R31" s="176">
        <f t="shared" si="8"/>
      </c>
      <c r="S31" s="176">
        <f t="shared" si="9"/>
      </c>
      <c r="T31" s="176">
        <f t="shared" si="10"/>
      </c>
      <c r="U31" s="177">
        <f t="shared" si="11"/>
      </c>
      <c r="V31" s="158"/>
    </row>
    <row r="32" spans="1:22" ht="22.5" customHeight="1">
      <c r="A32" s="178">
        <v>26</v>
      </c>
      <c r="B32" s="220">
        <f>IF('toets 1'!B32&lt;&gt;"",'toets 1'!B32,"")</f>
      </c>
      <c r="C32" s="242">
        <f t="shared" si="1"/>
      </c>
      <c r="D32" s="216"/>
      <c r="E32" s="354"/>
      <c r="F32" s="354"/>
      <c r="G32" s="354"/>
      <c r="H32" s="354"/>
      <c r="I32" s="354"/>
      <c r="J32" s="354"/>
      <c r="K32" s="360"/>
      <c r="L32" s="180">
        <f t="shared" si="3"/>
      </c>
      <c r="M32" s="241">
        <f t="shared" si="2"/>
      </c>
      <c r="N32" s="175">
        <f t="shared" si="4"/>
      </c>
      <c r="O32" s="176">
        <f t="shared" si="5"/>
      </c>
      <c r="P32" s="176">
        <f t="shared" si="6"/>
      </c>
      <c r="Q32" s="176">
        <f t="shared" si="7"/>
      </c>
      <c r="R32" s="176">
        <f t="shared" si="8"/>
      </c>
      <c r="S32" s="176">
        <f t="shared" si="9"/>
      </c>
      <c r="T32" s="176">
        <f t="shared" si="10"/>
      </c>
      <c r="U32" s="177">
        <f t="shared" si="11"/>
      </c>
      <c r="V32" s="158"/>
    </row>
    <row r="33" spans="1:22" ht="22.5" customHeight="1">
      <c r="A33" s="178">
        <v>27</v>
      </c>
      <c r="B33" s="220">
        <f>IF('toets 1'!B33&lt;&gt;"",'toets 1'!B33,"")</f>
      </c>
      <c r="C33" s="242">
        <f t="shared" si="1"/>
      </c>
      <c r="D33" s="216"/>
      <c r="E33" s="354"/>
      <c r="F33" s="354"/>
      <c r="G33" s="354"/>
      <c r="H33" s="354"/>
      <c r="I33" s="354"/>
      <c r="J33" s="354"/>
      <c r="K33" s="360"/>
      <c r="L33" s="243">
        <f t="shared" si="3"/>
      </c>
      <c r="M33" s="241">
        <f t="shared" si="2"/>
      </c>
      <c r="N33" s="175">
        <f t="shared" si="4"/>
      </c>
      <c r="O33" s="176">
        <f t="shared" si="5"/>
      </c>
      <c r="P33" s="176">
        <f t="shared" si="6"/>
      </c>
      <c r="Q33" s="176">
        <f t="shared" si="7"/>
      </c>
      <c r="R33" s="176">
        <f t="shared" si="8"/>
      </c>
      <c r="S33" s="176">
        <f t="shared" si="9"/>
      </c>
      <c r="T33" s="176">
        <f t="shared" si="10"/>
      </c>
      <c r="U33" s="177">
        <f t="shared" si="11"/>
      </c>
      <c r="V33" s="158"/>
    </row>
    <row r="34" spans="1:22" ht="22.5" customHeight="1">
      <c r="A34" s="178">
        <v>28</v>
      </c>
      <c r="B34" s="220">
        <f>IF('toets 1'!B34&lt;&gt;"",'toets 1'!B34,"")</f>
      </c>
      <c r="C34" s="242">
        <f t="shared" si="1"/>
      </c>
      <c r="D34" s="216"/>
      <c r="E34" s="354"/>
      <c r="F34" s="354"/>
      <c r="G34" s="354"/>
      <c r="H34" s="354"/>
      <c r="I34" s="354"/>
      <c r="J34" s="354"/>
      <c r="K34" s="360"/>
      <c r="L34" s="180">
        <f t="shared" si="3"/>
      </c>
      <c r="M34" s="241">
        <f t="shared" si="2"/>
      </c>
      <c r="N34" s="175">
        <f t="shared" si="4"/>
      </c>
      <c r="O34" s="176">
        <f t="shared" si="5"/>
      </c>
      <c r="P34" s="176">
        <f t="shared" si="6"/>
      </c>
      <c r="Q34" s="176">
        <f t="shared" si="7"/>
      </c>
      <c r="R34" s="176">
        <f t="shared" si="8"/>
      </c>
      <c r="S34" s="176">
        <f t="shared" si="9"/>
      </c>
      <c r="T34" s="176">
        <f t="shared" si="10"/>
      </c>
      <c r="U34" s="177">
        <f t="shared" si="11"/>
      </c>
      <c r="V34" s="158"/>
    </row>
    <row r="35" spans="1:22" ht="22.5" customHeight="1">
      <c r="A35" s="178">
        <v>29</v>
      </c>
      <c r="B35" s="220">
        <f>IF('toets 1'!B35&lt;&gt;"",'toets 1'!B35,"")</f>
      </c>
      <c r="C35" s="242">
        <f t="shared" si="1"/>
      </c>
      <c r="D35" s="216"/>
      <c r="E35" s="354"/>
      <c r="F35" s="354"/>
      <c r="G35" s="354"/>
      <c r="H35" s="354"/>
      <c r="I35" s="354"/>
      <c r="J35" s="354"/>
      <c r="K35" s="360"/>
      <c r="L35" s="180">
        <f t="shared" si="3"/>
      </c>
      <c r="M35" s="241">
        <f t="shared" si="2"/>
      </c>
      <c r="N35" s="175">
        <f t="shared" si="4"/>
      </c>
      <c r="O35" s="176">
        <f t="shared" si="5"/>
      </c>
      <c r="P35" s="176">
        <f t="shared" si="6"/>
      </c>
      <c r="Q35" s="176">
        <f t="shared" si="7"/>
      </c>
      <c r="R35" s="176">
        <f t="shared" si="8"/>
      </c>
      <c r="S35" s="176">
        <f t="shared" si="9"/>
      </c>
      <c r="T35" s="176">
        <f t="shared" si="10"/>
      </c>
      <c r="U35" s="177">
        <f t="shared" si="11"/>
      </c>
      <c r="V35" s="158"/>
    </row>
    <row r="36" spans="1:22" ht="22.5" customHeight="1">
      <c r="A36" s="178">
        <v>30</v>
      </c>
      <c r="B36" s="220">
        <f>IF('toets 1'!B36&lt;&gt;"",'toets 1'!B36,"")</f>
      </c>
      <c r="C36" s="242">
        <f t="shared" si="1"/>
      </c>
      <c r="D36" s="216"/>
      <c r="E36" s="354"/>
      <c r="F36" s="354"/>
      <c r="G36" s="354"/>
      <c r="H36" s="354"/>
      <c r="I36" s="354"/>
      <c r="J36" s="354"/>
      <c r="K36" s="360"/>
      <c r="L36" s="180">
        <f t="shared" si="3"/>
      </c>
      <c r="M36" s="241">
        <f t="shared" si="2"/>
      </c>
      <c r="N36" s="175">
        <f t="shared" si="4"/>
      </c>
      <c r="O36" s="176">
        <f t="shared" si="5"/>
      </c>
      <c r="P36" s="176">
        <f t="shared" si="6"/>
      </c>
      <c r="Q36" s="176">
        <f t="shared" si="7"/>
      </c>
      <c r="R36" s="176">
        <f t="shared" si="8"/>
      </c>
      <c r="S36" s="176">
        <f t="shared" si="9"/>
      </c>
      <c r="T36" s="176">
        <f t="shared" si="10"/>
      </c>
      <c r="U36" s="177">
        <f t="shared" si="11"/>
      </c>
      <c r="V36" s="158"/>
    </row>
    <row r="37" spans="1:22" ht="22.5" customHeight="1">
      <c r="A37" s="178">
        <v>31</v>
      </c>
      <c r="B37" s="220">
        <f>IF('toets 1'!B37&lt;&gt;"",'toets 1'!B37,"")</f>
      </c>
      <c r="C37" s="242">
        <f t="shared" si="1"/>
      </c>
      <c r="D37" s="216"/>
      <c r="E37" s="354"/>
      <c r="F37" s="354"/>
      <c r="G37" s="354"/>
      <c r="H37" s="354"/>
      <c r="I37" s="354"/>
      <c r="J37" s="354"/>
      <c r="K37" s="360"/>
      <c r="L37" s="180">
        <f t="shared" si="3"/>
      </c>
      <c r="M37" s="241">
        <f t="shared" si="2"/>
      </c>
      <c r="N37" s="175">
        <f t="shared" si="4"/>
      </c>
      <c r="O37" s="176">
        <f t="shared" si="5"/>
      </c>
      <c r="P37" s="176">
        <f t="shared" si="6"/>
      </c>
      <c r="Q37" s="176">
        <f t="shared" si="7"/>
      </c>
      <c r="R37" s="176">
        <f t="shared" si="8"/>
      </c>
      <c r="S37" s="176">
        <f t="shared" si="9"/>
      </c>
      <c r="T37" s="176">
        <f t="shared" si="10"/>
      </c>
      <c r="U37" s="177">
        <f t="shared" si="11"/>
      </c>
      <c r="V37" s="158"/>
    </row>
    <row r="38" spans="1:22" ht="22.5" customHeight="1">
      <c r="A38" s="178">
        <v>32</v>
      </c>
      <c r="B38" s="220">
        <f>IF('toets 1'!B38&lt;&gt;"",'toets 1'!B38,"")</f>
      </c>
      <c r="C38" s="242">
        <f t="shared" si="1"/>
      </c>
      <c r="D38" s="216"/>
      <c r="E38" s="354"/>
      <c r="F38" s="354"/>
      <c r="G38" s="354"/>
      <c r="H38" s="354"/>
      <c r="I38" s="354"/>
      <c r="J38" s="354"/>
      <c r="K38" s="360"/>
      <c r="L38" s="180">
        <f t="shared" si="3"/>
      </c>
      <c r="M38" s="241">
        <f t="shared" si="2"/>
      </c>
      <c r="N38" s="175">
        <f t="shared" si="4"/>
      </c>
      <c r="O38" s="176">
        <f t="shared" si="5"/>
      </c>
      <c r="P38" s="176">
        <f t="shared" si="6"/>
      </c>
      <c r="Q38" s="176">
        <f t="shared" si="7"/>
      </c>
      <c r="R38" s="176">
        <f t="shared" si="8"/>
      </c>
      <c r="S38" s="176">
        <f t="shared" si="9"/>
      </c>
      <c r="T38" s="176">
        <f t="shared" si="10"/>
      </c>
      <c r="U38" s="177">
        <f t="shared" si="11"/>
      </c>
      <c r="V38" s="158"/>
    </row>
    <row r="39" spans="1:22" ht="22.5" customHeight="1">
      <c r="A39" s="178">
        <v>33</v>
      </c>
      <c r="B39" s="220">
        <f>IF('toets 1'!B39&lt;&gt;"",'toets 1'!B39,"")</f>
      </c>
      <c r="C39" s="242">
        <f t="shared" si="1"/>
      </c>
      <c r="D39" s="216"/>
      <c r="E39" s="354"/>
      <c r="F39" s="354"/>
      <c r="G39" s="354"/>
      <c r="H39" s="354"/>
      <c r="I39" s="354"/>
      <c r="J39" s="354"/>
      <c r="K39" s="360"/>
      <c r="L39" s="180">
        <f t="shared" si="3"/>
      </c>
      <c r="M39" s="241">
        <f t="shared" si="2"/>
      </c>
      <c r="N39" s="175">
        <f t="shared" si="4"/>
      </c>
      <c r="O39" s="176">
        <f t="shared" si="5"/>
      </c>
      <c r="P39" s="176">
        <f t="shared" si="6"/>
      </c>
      <c r="Q39" s="176">
        <f t="shared" si="7"/>
      </c>
      <c r="R39" s="176">
        <f t="shared" si="8"/>
      </c>
      <c r="S39" s="176">
        <f t="shared" si="9"/>
      </c>
      <c r="T39" s="176">
        <f t="shared" si="10"/>
      </c>
      <c r="U39" s="177">
        <f t="shared" si="11"/>
      </c>
      <c r="V39" s="158"/>
    </row>
    <row r="40" spans="1:22" ht="22.5" customHeight="1">
      <c r="A40" s="178">
        <v>34</v>
      </c>
      <c r="B40" s="220">
        <f>IF('toets 1'!B40&lt;&gt;"",'toets 1'!B40,"")</f>
      </c>
      <c r="C40" s="242">
        <f t="shared" si="1"/>
      </c>
      <c r="D40" s="216"/>
      <c r="E40" s="354"/>
      <c r="F40" s="354"/>
      <c r="G40" s="354"/>
      <c r="H40" s="354"/>
      <c r="I40" s="354"/>
      <c r="J40" s="354"/>
      <c r="K40" s="360"/>
      <c r="L40" s="180">
        <f t="shared" si="3"/>
      </c>
      <c r="M40" s="241">
        <f t="shared" si="2"/>
      </c>
      <c r="N40" s="175">
        <f t="shared" si="4"/>
      </c>
      <c r="O40" s="176">
        <f t="shared" si="5"/>
      </c>
      <c r="P40" s="176">
        <f t="shared" si="6"/>
      </c>
      <c r="Q40" s="176">
        <f t="shared" si="7"/>
      </c>
      <c r="R40" s="176">
        <f t="shared" si="8"/>
      </c>
      <c r="S40" s="176">
        <f t="shared" si="9"/>
      </c>
      <c r="T40" s="176">
        <f t="shared" si="10"/>
      </c>
      <c r="U40" s="177">
        <f t="shared" si="11"/>
      </c>
      <c r="V40" s="158"/>
    </row>
    <row r="41" spans="1:22" ht="22.5" customHeight="1" thickBot="1">
      <c r="A41" s="183">
        <v>35</v>
      </c>
      <c r="B41" s="221">
        <f>IF('toets 1'!B41&lt;&gt;"",'toets 1'!B41,"")</f>
      </c>
      <c r="C41" s="244">
        <f t="shared" si="1"/>
      </c>
      <c r="D41" s="218"/>
      <c r="E41" s="355"/>
      <c r="F41" s="355"/>
      <c r="G41" s="355"/>
      <c r="H41" s="355"/>
      <c r="I41" s="355"/>
      <c r="J41" s="355"/>
      <c r="K41" s="361"/>
      <c r="L41" s="245">
        <f t="shared" si="3"/>
      </c>
      <c r="M41" s="246">
        <f t="shared" si="2"/>
      </c>
      <c r="N41" s="247">
        <f t="shared" si="4"/>
      </c>
      <c r="O41" s="248">
        <f t="shared" si="5"/>
      </c>
      <c r="P41" s="248">
        <f t="shared" si="6"/>
      </c>
      <c r="Q41" s="248">
        <f t="shared" si="7"/>
      </c>
      <c r="R41" s="248">
        <f t="shared" si="8"/>
      </c>
      <c r="S41" s="248">
        <f t="shared" si="9"/>
      </c>
      <c r="T41" s="248">
        <f t="shared" si="10"/>
      </c>
      <c r="U41" s="249">
        <f t="shared" si="11"/>
      </c>
      <c r="V41" s="158"/>
    </row>
    <row r="42" spans="1:22" ht="22.5" customHeight="1" thickBot="1">
      <c r="A42" s="190"/>
      <c r="B42" s="191" t="s">
        <v>3</v>
      </c>
      <c r="C42" s="250">
        <f>IF(COUNTBLANK(C7:C41)&gt;34,"",AVERAGE(C7:C41))</f>
      </c>
      <c r="D42" s="251">
        <f aca="true" t="shared" si="12" ref="D42:K42">IF(COUNTBLANK(D7:D41)&gt;34,"",AVERAGE(D7:D41))</f>
      </c>
      <c r="E42" s="251">
        <f t="shared" si="12"/>
      </c>
      <c r="F42" s="251">
        <f t="shared" si="12"/>
      </c>
      <c r="G42" s="251">
        <f t="shared" si="12"/>
      </c>
      <c r="H42" s="251">
        <f t="shared" si="12"/>
      </c>
      <c r="I42" s="251">
        <f t="shared" si="12"/>
      </c>
      <c r="J42" s="251">
        <f t="shared" si="12"/>
      </c>
      <c r="K42" s="252">
        <f t="shared" si="12"/>
      </c>
      <c r="L42" s="253"/>
      <c r="M42" s="254" t="e">
        <f aca="true" t="shared" si="13" ref="M42:U42">IF(COUNTBLANK(M15:M41)&gt;34,"",AVERAGE(M7:M41))</f>
        <v>#DIV/0!</v>
      </c>
      <c r="N42" s="255" t="e">
        <f t="shared" si="13"/>
        <v>#DIV/0!</v>
      </c>
      <c r="O42" s="256" t="e">
        <f t="shared" si="13"/>
        <v>#DIV/0!</v>
      </c>
      <c r="P42" s="256" t="e">
        <f t="shared" si="13"/>
        <v>#DIV/0!</v>
      </c>
      <c r="Q42" s="256" t="e">
        <f t="shared" si="13"/>
        <v>#DIV/0!</v>
      </c>
      <c r="R42" s="256" t="e">
        <f t="shared" si="13"/>
        <v>#DIV/0!</v>
      </c>
      <c r="S42" s="256" t="e">
        <f t="shared" si="13"/>
        <v>#DIV/0!</v>
      </c>
      <c r="T42" s="256" t="e">
        <f t="shared" si="13"/>
        <v>#DIV/0!</v>
      </c>
      <c r="U42" s="257" t="e">
        <f t="shared" si="13"/>
        <v>#DIV/0!</v>
      </c>
      <c r="V42" s="158"/>
    </row>
    <row r="43" spans="1:22" ht="22.5" customHeight="1" thickBot="1">
      <c r="A43" s="200">
        <f>COUNTBLANK(C$7:C$41)</f>
        <v>35</v>
      </c>
      <c r="B43" s="201"/>
      <c r="C43" s="201"/>
      <c r="D43" s="258">
        <f aca="true" t="shared" si="14" ref="D43:K43">IF($A41-$A43=0,"",IF(D42&gt;D5,D6,"OK"))</f>
      </c>
      <c r="E43" s="259">
        <f t="shared" si="14"/>
      </c>
      <c r="F43" s="259">
        <f t="shared" si="14"/>
      </c>
      <c r="G43" s="259">
        <f t="shared" si="14"/>
      </c>
      <c r="H43" s="259">
        <f t="shared" si="14"/>
      </c>
      <c r="I43" s="259">
        <f t="shared" si="14"/>
      </c>
      <c r="J43" s="259">
        <f t="shared" si="14"/>
      </c>
      <c r="K43" s="260">
        <f t="shared" si="14"/>
      </c>
      <c r="L43" s="167" t="s">
        <v>9</v>
      </c>
      <c r="M43" s="261" t="s">
        <v>2</v>
      </c>
      <c r="N43" s="262"/>
      <c r="O43" s="262"/>
      <c r="P43" s="262"/>
      <c r="Q43" s="262"/>
      <c r="R43" s="262"/>
      <c r="S43" s="262"/>
      <c r="T43" s="262"/>
      <c r="U43" s="262"/>
      <c r="V43" s="203"/>
    </row>
    <row r="44" spans="1:22" ht="11.25">
      <c r="A44" s="205"/>
      <c r="B44" s="160"/>
      <c r="C44" s="206"/>
      <c r="D44" s="160"/>
      <c r="E44" s="160"/>
      <c r="F44" s="160"/>
      <c r="G44" s="160"/>
      <c r="H44" s="160"/>
      <c r="I44" s="160"/>
      <c r="J44" s="160"/>
      <c r="K44" s="160"/>
      <c r="L44" s="207"/>
      <c r="M44" s="263"/>
      <c r="N44" s="264"/>
      <c r="O44" s="264"/>
      <c r="P44" s="264"/>
      <c r="Q44" s="264"/>
      <c r="R44" s="264"/>
      <c r="S44" s="264"/>
      <c r="T44" s="264"/>
      <c r="U44" s="264"/>
      <c r="V44" s="159"/>
    </row>
    <row r="45" spans="1:22" ht="11.25">
      <c r="A45" s="205"/>
      <c r="B45" s="160"/>
      <c r="C45" s="206"/>
      <c r="D45" s="160"/>
      <c r="E45" s="160"/>
      <c r="F45" s="160"/>
      <c r="G45" s="160"/>
      <c r="H45" s="160"/>
      <c r="I45" s="160"/>
      <c r="J45" s="160"/>
      <c r="K45" s="160"/>
      <c r="L45" s="207"/>
      <c r="M45" s="263"/>
      <c r="N45" s="264"/>
      <c r="O45" s="264"/>
      <c r="P45" s="264"/>
      <c r="Q45" s="264"/>
      <c r="R45" s="264"/>
      <c r="S45" s="264"/>
      <c r="T45" s="264"/>
      <c r="U45" s="264"/>
      <c r="V45" s="159"/>
    </row>
  </sheetData>
  <sheetProtection sheet="1" objects="1" scenarios="1"/>
  <mergeCells count="12">
    <mergeCell ref="A1:B1"/>
    <mergeCell ref="N1:U2"/>
    <mergeCell ref="D2:K2"/>
    <mergeCell ref="C1:F1"/>
    <mergeCell ref="G1:H1"/>
    <mergeCell ref="I1:K1"/>
    <mergeCell ref="A5:C5"/>
    <mergeCell ref="N5:U5"/>
    <mergeCell ref="A3:C3"/>
    <mergeCell ref="D3:K3"/>
    <mergeCell ref="N3:U3"/>
    <mergeCell ref="A4:C4"/>
  </mergeCells>
  <conditionalFormatting sqref="M7:M41">
    <cfRule type="cellIs" priority="1" dxfId="0" operator="between" stopIfTrue="1">
      <formula>8</formula>
      <formula>10</formula>
    </cfRule>
    <cfRule type="cellIs" priority="2" dxfId="1" operator="between" stopIfTrue="1">
      <formula>6</formula>
      <formula>7.9</formula>
    </cfRule>
    <cfRule type="cellIs" priority="3" dxfId="2" operator="lessThan" stopIfTrue="1">
      <formula>6</formula>
    </cfRule>
  </conditionalFormatting>
  <conditionalFormatting sqref="D43:K43">
    <cfRule type="cellIs" priority="4" dxfId="3" operator="notEqual" stopIfTrue="1">
      <formula>"OK"</formula>
    </cfRule>
  </conditionalFormatting>
  <conditionalFormatting sqref="D7:K42">
    <cfRule type="cellIs" priority="5" dxfId="3" operator="between" stopIfTrue="1">
      <formula>D$5+1</formula>
      <formula>D$4+1</formula>
    </cfRule>
  </conditionalFormatting>
  <conditionalFormatting sqref="I1">
    <cfRule type="cellIs" priority="6" dxfId="4" operator="equal" stopIfTrue="1">
      <formula>"(klik hier en vul in)"</formula>
    </cfRule>
  </conditionalFormatting>
  <conditionalFormatting sqref="C7:C41">
    <cfRule type="cellIs" priority="7" dxfId="5" operator="notEqual" stopIfTrue="1">
      <formula>SUM(D7:K7)</formula>
    </cfRule>
  </conditionalFormatting>
  <conditionalFormatting sqref="N7:U41">
    <cfRule type="expression" priority="8" dxfId="6" stopIfTrue="1">
      <formula>$C7=""</formula>
    </cfRule>
  </conditionalFormatting>
  <conditionalFormatting sqref="M42">
    <cfRule type="cellIs" priority="9" dxfId="0" operator="between" stopIfTrue="1">
      <formula>8</formula>
      <formula>10</formula>
    </cfRule>
    <cfRule type="cellIs" priority="10" dxfId="1" operator="between" stopIfTrue="1">
      <formula>6</formula>
      <formula>8</formula>
    </cfRule>
    <cfRule type="cellIs" priority="11" dxfId="2" operator="lessThan" stopIfTrue="1">
      <formula>6</formula>
    </cfRule>
  </conditionalFormatting>
  <conditionalFormatting sqref="L7:L41">
    <cfRule type="expression" priority="12" dxfId="7" stopIfTrue="1">
      <formula>C7=""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3" r:id="rId3"/>
  <headerFooter alignWithMargins="0">
    <oddFooter>&amp;L&amp;8© 2008 - Malmberg, Den Bosch&amp;R&amp;8AdT / 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6">
    <pageSetUpPr fitToPage="1"/>
  </sheetPr>
  <dimension ref="A1:FF95"/>
  <sheetViews>
    <sheetView showGridLines="0" zoomScaleSheetLayoutView="50" workbookViewId="0" topLeftCell="A1">
      <selection activeCell="A13" sqref="A13:B13"/>
    </sheetView>
  </sheetViews>
  <sheetFormatPr defaultColWidth="9.00390625" defaultRowHeight="11.25"/>
  <cols>
    <col min="1" max="1" width="3.625" style="205" customWidth="1"/>
    <col min="2" max="2" width="25.625" style="160" customWidth="1"/>
    <col min="3" max="3" width="5.625" style="206" customWidth="1"/>
    <col min="4" max="8" width="5.625" style="160" customWidth="1"/>
    <col min="9" max="9" width="10.625" style="207" customWidth="1"/>
    <col min="10" max="10" width="4.625" style="160" customWidth="1"/>
    <col min="11" max="15" width="4.625" style="209" customWidth="1"/>
    <col min="16" max="16" width="9.00390625" style="158" customWidth="1"/>
    <col min="17" max="162" width="9.00390625" style="159" customWidth="1"/>
    <col min="163" max="16384" width="9.00390625" style="160" customWidth="1"/>
  </cols>
  <sheetData>
    <row r="1" spans="1:162" s="142" customFormat="1" ht="19.5" customHeight="1" thickBot="1">
      <c r="A1" s="373" t="s">
        <v>110</v>
      </c>
      <c r="B1" s="374"/>
      <c r="C1" s="374" t="s">
        <v>18</v>
      </c>
      <c r="D1" s="375"/>
      <c r="E1" s="376" t="s">
        <v>0</v>
      </c>
      <c r="F1" s="377"/>
      <c r="G1" s="378" t="s">
        <v>1</v>
      </c>
      <c r="H1" s="378"/>
      <c r="I1" s="378"/>
      <c r="J1" s="139"/>
      <c r="K1" s="367" t="s">
        <v>103</v>
      </c>
      <c r="L1" s="368"/>
      <c r="M1" s="368"/>
      <c r="N1" s="368"/>
      <c r="O1" s="369"/>
      <c r="P1" s="140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/>
      <c r="ER1" s="141"/>
      <c r="ES1" s="141"/>
      <c r="ET1" s="141"/>
      <c r="EU1" s="141"/>
      <c r="EV1" s="141"/>
      <c r="EW1" s="141"/>
      <c r="EX1" s="141"/>
      <c r="EY1" s="141"/>
      <c r="EZ1" s="141"/>
      <c r="FA1" s="141"/>
      <c r="FB1" s="141"/>
      <c r="FC1" s="141"/>
      <c r="FD1" s="141"/>
      <c r="FE1" s="141"/>
      <c r="FF1" s="141"/>
    </row>
    <row r="2" spans="1:162" s="142" customFormat="1" ht="24.75" customHeight="1" thickBot="1">
      <c r="A2" s="143"/>
      <c r="B2" s="144"/>
      <c r="C2" s="145"/>
      <c r="D2" s="365" t="s">
        <v>102</v>
      </c>
      <c r="E2" s="366"/>
      <c r="F2" s="366"/>
      <c r="G2" s="366"/>
      <c r="H2" s="366"/>
      <c r="I2" s="146"/>
      <c r="J2" s="147"/>
      <c r="K2" s="370"/>
      <c r="L2" s="371"/>
      <c r="M2" s="371"/>
      <c r="N2" s="371"/>
      <c r="O2" s="372"/>
      <c r="P2" s="140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</row>
    <row r="3" spans="1:16" s="141" customFormat="1" ht="15" customHeight="1" thickBot="1">
      <c r="A3" s="381" t="s">
        <v>101</v>
      </c>
      <c r="B3" s="382"/>
      <c r="C3" s="382"/>
      <c r="D3" s="386">
        <f>COUNTA(D6:H6)</f>
        <v>4</v>
      </c>
      <c r="E3" s="387"/>
      <c r="F3" s="387"/>
      <c r="G3" s="387"/>
      <c r="H3" s="387"/>
      <c r="I3" s="148"/>
      <c r="J3" s="149"/>
      <c r="K3" s="383" t="s">
        <v>20</v>
      </c>
      <c r="L3" s="384"/>
      <c r="M3" s="384"/>
      <c r="N3" s="384"/>
      <c r="O3" s="385"/>
      <c r="P3" s="140"/>
    </row>
    <row r="4" spans="1:162" s="142" customFormat="1" ht="15" customHeight="1" thickBot="1">
      <c r="A4" s="381" t="s">
        <v>8</v>
      </c>
      <c r="B4" s="382"/>
      <c r="C4" s="382"/>
      <c r="D4" s="150">
        <v>8</v>
      </c>
      <c r="E4" s="150">
        <v>12</v>
      </c>
      <c r="F4" s="150">
        <v>5</v>
      </c>
      <c r="G4" s="150">
        <v>8</v>
      </c>
      <c r="H4" s="151"/>
      <c r="I4" s="148"/>
      <c r="J4" s="152"/>
      <c r="K4" s="153">
        <f>D4</f>
        <v>8</v>
      </c>
      <c r="L4" s="154">
        <f>E4</f>
        <v>12</v>
      </c>
      <c r="M4" s="154">
        <f>F4</f>
        <v>5</v>
      </c>
      <c r="N4" s="154">
        <f>G4</f>
        <v>8</v>
      </c>
      <c r="O4" s="155"/>
      <c r="P4" s="140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</row>
    <row r="5" spans="1:15" ht="15" customHeight="1" thickBot="1">
      <c r="A5" s="379" t="s">
        <v>7</v>
      </c>
      <c r="B5" s="380"/>
      <c r="C5" s="380"/>
      <c r="D5" s="156">
        <v>0</v>
      </c>
      <c r="E5" s="156">
        <v>0</v>
      </c>
      <c r="F5" s="156">
        <v>0</v>
      </c>
      <c r="G5" s="156">
        <v>0</v>
      </c>
      <c r="H5" s="157"/>
      <c r="I5" s="148"/>
      <c r="J5" s="149"/>
      <c r="K5" s="388"/>
      <c r="L5" s="389"/>
      <c r="M5" s="389"/>
      <c r="N5" s="389"/>
      <c r="O5" s="390"/>
    </row>
    <row r="6" spans="1:15" ht="22.5" customHeight="1" thickBot="1" thickTop="1">
      <c r="A6" s="161"/>
      <c r="B6" s="162" t="s">
        <v>6</v>
      </c>
      <c r="C6" s="163" t="s">
        <v>4</v>
      </c>
      <c r="D6" s="164" t="s">
        <v>44</v>
      </c>
      <c r="E6" s="164" t="s">
        <v>45</v>
      </c>
      <c r="F6" s="164" t="s">
        <v>48</v>
      </c>
      <c r="G6" s="164" t="s">
        <v>46</v>
      </c>
      <c r="H6" s="165"/>
      <c r="I6" s="166" t="s">
        <v>9</v>
      </c>
      <c r="J6" s="167" t="s">
        <v>2</v>
      </c>
      <c r="K6" s="168">
        <v>1</v>
      </c>
      <c r="L6" s="169">
        <v>2</v>
      </c>
      <c r="M6" s="169">
        <v>3</v>
      </c>
      <c r="N6" s="169">
        <v>4</v>
      </c>
      <c r="O6" s="170"/>
    </row>
    <row r="7" spans="1:15" ht="22.5" customHeight="1" thickTop="1">
      <c r="A7" s="171">
        <v>1</v>
      </c>
      <c r="B7" s="219">
        <f>IF('toets 1'!B7&lt;&gt;"",'toets 1'!B7,"")</f>
      </c>
      <c r="C7" s="172">
        <f aca="true" t="shared" si="0" ref="C7:C40">IF(COUNTBLANK(D7:H7)=5,"",SUM(D7:H7))</f>
      </c>
      <c r="D7" s="213"/>
      <c r="E7" s="353"/>
      <c r="F7" s="353"/>
      <c r="G7" s="353"/>
      <c r="H7" s="356"/>
      <c r="I7" s="173" t="str">
        <f aca="true" t="shared" si="1" ref="I7:I41">CONCATENATE(IF(D7&gt;$D$5,"R3  ","V3  "),IF(E7&gt;E$5,"R4  ","V4  "),IF(F7&gt;F$5,"R7  ","V7  "),IF(G7&gt;G$5,"R9  ","V9  "))</f>
        <v>V3  V4  V7  V9  </v>
      </c>
      <c r="J7" s="174">
        <f aca="true" t="shared" si="2" ref="J7:J41">IF(C7="","",AVERAGE(K7:N7))</f>
      </c>
      <c r="K7" s="175">
        <f>IF($C7="","",VLOOKUP(D7,ACHT,2,TRUE))</f>
      </c>
      <c r="L7" s="176">
        <f>IF($C7="","",VLOOKUP(E7,TWAALF,2,TRUE))</f>
      </c>
      <c r="M7" s="176">
        <f>IF($C7="","",VLOOKUP(F7,VIJF,2,TRUE))</f>
      </c>
      <c r="N7" s="176">
        <f>IF($C7="","",VLOOKUP(G7,ACHT,2,TRUE))</f>
      </c>
      <c r="O7" s="177"/>
    </row>
    <row r="8" spans="1:15" ht="22.5" customHeight="1">
      <c r="A8" s="178">
        <v>2</v>
      </c>
      <c r="B8" s="220">
        <f>IF('toets 1'!B8&lt;&gt;"",'toets 1'!B8,"")</f>
      </c>
      <c r="C8" s="179">
        <f t="shared" si="0"/>
      </c>
      <c r="D8" s="215"/>
      <c r="E8" s="354"/>
      <c r="F8" s="354"/>
      <c r="G8" s="354"/>
      <c r="H8" s="357"/>
      <c r="I8" s="180" t="str">
        <f t="shared" si="1"/>
        <v>V3  V4  V7  V9  </v>
      </c>
      <c r="J8" s="174">
        <f t="shared" si="2"/>
      </c>
      <c r="K8" s="175">
        <f aca="true" t="shared" si="3" ref="K8:K41">IF($C8="","",VLOOKUP(D8,ACHT,2,TRUE))</f>
      </c>
      <c r="L8" s="176">
        <f aca="true" t="shared" si="4" ref="L8:L41">IF($C8="","",VLOOKUP(E8,TWAALF,2,TRUE))</f>
      </c>
      <c r="M8" s="176">
        <f aca="true" t="shared" si="5" ref="M8:M41">IF($C8="","",VLOOKUP(F8,VIJF,2,TRUE))</f>
      </c>
      <c r="N8" s="176">
        <f aca="true" t="shared" si="6" ref="N8:N41">IF($C8="","",VLOOKUP(G8,ACHT,2,TRUE))</f>
      </c>
      <c r="O8" s="177"/>
    </row>
    <row r="9" spans="1:15" ht="22.5" customHeight="1">
      <c r="A9" s="178">
        <v>3</v>
      </c>
      <c r="B9" s="220">
        <f>IF('toets 1'!B9&lt;&gt;"",'toets 1'!B9,"")</f>
      </c>
      <c r="C9" s="179">
        <f t="shared" si="0"/>
      </c>
      <c r="D9" s="215"/>
      <c r="E9" s="354"/>
      <c r="F9" s="354"/>
      <c r="G9" s="354"/>
      <c r="H9" s="357"/>
      <c r="I9" s="180" t="str">
        <f t="shared" si="1"/>
        <v>V3  V4  V7  V9  </v>
      </c>
      <c r="J9" s="174">
        <f t="shared" si="2"/>
      </c>
      <c r="K9" s="175">
        <f t="shared" si="3"/>
      </c>
      <c r="L9" s="176">
        <f t="shared" si="4"/>
      </c>
      <c r="M9" s="176">
        <f t="shared" si="5"/>
      </c>
      <c r="N9" s="176">
        <f t="shared" si="6"/>
      </c>
      <c r="O9" s="177"/>
    </row>
    <row r="10" spans="1:15" ht="22.5" customHeight="1">
      <c r="A10" s="178">
        <v>4</v>
      </c>
      <c r="B10" s="220">
        <f>IF('toets 1'!B10&lt;&gt;"",'toets 1'!B10,"")</f>
      </c>
      <c r="C10" s="179">
        <f t="shared" si="0"/>
      </c>
      <c r="D10" s="215"/>
      <c r="E10" s="354"/>
      <c r="F10" s="354"/>
      <c r="G10" s="354"/>
      <c r="H10" s="357"/>
      <c r="I10" s="180" t="str">
        <f t="shared" si="1"/>
        <v>V3  V4  V7  V9  </v>
      </c>
      <c r="J10" s="174">
        <f t="shared" si="2"/>
      </c>
      <c r="K10" s="175">
        <f t="shared" si="3"/>
      </c>
      <c r="L10" s="176">
        <f t="shared" si="4"/>
      </c>
      <c r="M10" s="176">
        <f t="shared" si="5"/>
      </c>
      <c r="N10" s="176">
        <f t="shared" si="6"/>
      </c>
      <c r="O10" s="177"/>
    </row>
    <row r="11" spans="1:15" ht="22.5" customHeight="1">
      <c r="A11" s="178">
        <v>5</v>
      </c>
      <c r="B11" s="220">
        <f>IF('toets 1'!B11&lt;&gt;"",'toets 1'!B11,"")</f>
      </c>
      <c r="C11" s="179">
        <f t="shared" si="0"/>
      </c>
      <c r="D11" s="215"/>
      <c r="E11" s="354"/>
      <c r="F11" s="354"/>
      <c r="G11" s="354"/>
      <c r="H11" s="357"/>
      <c r="I11" s="180" t="str">
        <f t="shared" si="1"/>
        <v>V3  V4  V7  V9  </v>
      </c>
      <c r="J11" s="174">
        <f t="shared" si="2"/>
      </c>
      <c r="K11" s="175">
        <f t="shared" si="3"/>
      </c>
      <c r="L11" s="176">
        <f t="shared" si="4"/>
      </c>
      <c r="M11" s="176">
        <f t="shared" si="5"/>
      </c>
      <c r="N11" s="176">
        <f t="shared" si="6"/>
      </c>
      <c r="O11" s="177"/>
    </row>
    <row r="12" spans="1:162" s="181" customFormat="1" ht="22.5" customHeight="1">
      <c r="A12" s="178">
        <v>6</v>
      </c>
      <c r="B12" s="220">
        <f>IF('toets 1'!B12&lt;&gt;"",'toets 1'!B12,"")</f>
      </c>
      <c r="C12" s="179">
        <f t="shared" si="0"/>
      </c>
      <c r="D12" s="215"/>
      <c r="E12" s="354"/>
      <c r="F12" s="354"/>
      <c r="G12" s="354"/>
      <c r="H12" s="357"/>
      <c r="I12" s="180" t="str">
        <f t="shared" si="1"/>
        <v>V3  V4  V7  V9  </v>
      </c>
      <c r="J12" s="174">
        <f t="shared" si="2"/>
      </c>
      <c r="K12" s="175">
        <f t="shared" si="3"/>
      </c>
      <c r="L12" s="176">
        <f t="shared" si="4"/>
      </c>
      <c r="M12" s="176">
        <f t="shared" si="5"/>
      </c>
      <c r="N12" s="176">
        <f t="shared" si="6"/>
      </c>
      <c r="O12" s="177"/>
      <c r="P12" s="158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59"/>
      <c r="DS12" s="159"/>
      <c r="DT12" s="159"/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59"/>
      <c r="EF12" s="159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159"/>
      <c r="ES12" s="159"/>
      <c r="ET12" s="159"/>
      <c r="EU12" s="159"/>
      <c r="EV12" s="159"/>
      <c r="EW12" s="159"/>
      <c r="EX12" s="159"/>
      <c r="EY12" s="159"/>
      <c r="EZ12" s="159"/>
      <c r="FA12" s="159"/>
      <c r="FB12" s="159"/>
      <c r="FC12" s="159"/>
      <c r="FD12" s="159"/>
      <c r="FE12" s="159"/>
      <c r="FF12" s="159"/>
    </row>
    <row r="13" spans="1:15" ht="22.5" customHeight="1">
      <c r="A13" s="178">
        <v>7</v>
      </c>
      <c r="B13" s="220">
        <f>IF('toets 1'!B13&lt;&gt;"",'toets 1'!B13,"")</f>
      </c>
      <c r="C13" s="179">
        <f t="shared" si="0"/>
      </c>
      <c r="D13" s="215"/>
      <c r="E13" s="354"/>
      <c r="F13" s="354"/>
      <c r="G13" s="354"/>
      <c r="H13" s="357"/>
      <c r="I13" s="180" t="str">
        <f t="shared" si="1"/>
        <v>V3  V4  V7  V9  </v>
      </c>
      <c r="J13" s="174">
        <f t="shared" si="2"/>
      </c>
      <c r="K13" s="175">
        <f t="shared" si="3"/>
      </c>
      <c r="L13" s="176">
        <f t="shared" si="4"/>
      </c>
      <c r="M13" s="176">
        <f t="shared" si="5"/>
      </c>
      <c r="N13" s="176">
        <f t="shared" si="6"/>
      </c>
      <c r="O13" s="177"/>
    </row>
    <row r="14" spans="1:15" ht="22.5" customHeight="1">
      <c r="A14" s="178">
        <v>8</v>
      </c>
      <c r="B14" s="220">
        <f>IF('toets 1'!B14&lt;&gt;"",'toets 1'!B14,"")</f>
      </c>
      <c r="C14" s="179">
        <f t="shared" si="0"/>
      </c>
      <c r="D14" s="215"/>
      <c r="E14" s="354"/>
      <c r="F14" s="354"/>
      <c r="G14" s="354"/>
      <c r="H14" s="357"/>
      <c r="I14" s="180" t="str">
        <f t="shared" si="1"/>
        <v>V3  V4  V7  V9  </v>
      </c>
      <c r="J14" s="174">
        <f t="shared" si="2"/>
      </c>
      <c r="K14" s="175">
        <f t="shared" si="3"/>
      </c>
      <c r="L14" s="176">
        <f t="shared" si="4"/>
      </c>
      <c r="M14" s="176">
        <f t="shared" si="5"/>
      </c>
      <c r="N14" s="176">
        <f t="shared" si="6"/>
      </c>
      <c r="O14" s="177"/>
    </row>
    <row r="15" spans="1:15" ht="22.5" customHeight="1">
      <c r="A15" s="178">
        <v>9</v>
      </c>
      <c r="B15" s="220">
        <f>IF('toets 1'!B15&lt;&gt;"",'toets 1'!B15,"")</f>
      </c>
      <c r="C15" s="179">
        <f t="shared" si="0"/>
      </c>
      <c r="D15" s="215"/>
      <c r="E15" s="354"/>
      <c r="F15" s="354"/>
      <c r="G15" s="354"/>
      <c r="H15" s="357"/>
      <c r="I15" s="180" t="str">
        <f t="shared" si="1"/>
        <v>V3  V4  V7  V9  </v>
      </c>
      <c r="J15" s="174">
        <f t="shared" si="2"/>
      </c>
      <c r="K15" s="175">
        <f t="shared" si="3"/>
      </c>
      <c r="L15" s="176">
        <f t="shared" si="4"/>
      </c>
      <c r="M15" s="176">
        <f t="shared" si="5"/>
      </c>
      <c r="N15" s="176">
        <f t="shared" si="6"/>
      </c>
      <c r="O15" s="177"/>
    </row>
    <row r="16" spans="1:15" ht="22.5" customHeight="1">
      <c r="A16" s="178">
        <v>10</v>
      </c>
      <c r="B16" s="220">
        <f>IF('toets 1'!B16&lt;&gt;"",'toets 1'!B16,"")</f>
      </c>
      <c r="C16" s="179">
        <f t="shared" si="0"/>
      </c>
      <c r="D16" s="215"/>
      <c r="E16" s="354"/>
      <c r="F16" s="354"/>
      <c r="G16" s="354"/>
      <c r="H16" s="357"/>
      <c r="I16" s="180" t="str">
        <f t="shared" si="1"/>
        <v>V3  V4  V7  V9  </v>
      </c>
      <c r="J16" s="174">
        <f t="shared" si="2"/>
      </c>
      <c r="K16" s="175">
        <f t="shared" si="3"/>
      </c>
      <c r="L16" s="176">
        <f t="shared" si="4"/>
      </c>
      <c r="M16" s="176">
        <f t="shared" si="5"/>
      </c>
      <c r="N16" s="176">
        <f t="shared" si="6"/>
      </c>
      <c r="O16" s="177"/>
    </row>
    <row r="17" spans="1:162" s="181" customFormat="1" ht="22.5" customHeight="1">
      <c r="A17" s="178">
        <v>11</v>
      </c>
      <c r="B17" s="220">
        <f>IF('toets 1'!B17&lt;&gt;"",'toets 1'!B17,"")</f>
      </c>
      <c r="C17" s="179">
        <f t="shared" si="0"/>
      </c>
      <c r="D17" s="215"/>
      <c r="E17" s="354"/>
      <c r="F17" s="354"/>
      <c r="G17" s="354"/>
      <c r="H17" s="357"/>
      <c r="I17" s="180" t="str">
        <f t="shared" si="1"/>
        <v>V3  V4  V7  V9  </v>
      </c>
      <c r="J17" s="174">
        <f t="shared" si="2"/>
      </c>
      <c r="K17" s="175">
        <f t="shared" si="3"/>
      </c>
      <c r="L17" s="176">
        <f t="shared" si="4"/>
      </c>
      <c r="M17" s="176">
        <f t="shared" si="5"/>
      </c>
      <c r="N17" s="176">
        <f t="shared" si="6"/>
      </c>
      <c r="O17" s="177"/>
      <c r="P17" s="158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59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59"/>
      <c r="DN17" s="159"/>
      <c r="DO17" s="159"/>
      <c r="DP17" s="159"/>
      <c r="DQ17" s="159"/>
      <c r="DR17" s="159"/>
      <c r="DS17" s="159"/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59"/>
      <c r="EF17" s="159"/>
      <c r="EG17" s="159"/>
      <c r="EH17" s="159"/>
      <c r="EI17" s="159"/>
      <c r="EJ17" s="159"/>
      <c r="EK17" s="159"/>
      <c r="EL17" s="159"/>
      <c r="EM17" s="159"/>
      <c r="EN17" s="159"/>
      <c r="EO17" s="159"/>
      <c r="EP17" s="159"/>
      <c r="EQ17" s="159"/>
      <c r="ER17" s="159"/>
      <c r="ES17" s="159"/>
      <c r="ET17" s="159"/>
      <c r="EU17" s="159"/>
      <c r="EV17" s="159"/>
      <c r="EW17" s="159"/>
      <c r="EX17" s="159"/>
      <c r="EY17" s="159"/>
      <c r="EZ17" s="159"/>
      <c r="FA17" s="159"/>
      <c r="FB17" s="159"/>
      <c r="FC17" s="159"/>
      <c r="FD17" s="159"/>
      <c r="FE17" s="159"/>
      <c r="FF17" s="159"/>
    </row>
    <row r="18" spans="1:15" ht="22.5" customHeight="1">
      <c r="A18" s="178">
        <v>12</v>
      </c>
      <c r="B18" s="220">
        <f>IF('toets 1'!B18&lt;&gt;"",'toets 1'!B18,"")</f>
      </c>
      <c r="C18" s="179">
        <f t="shared" si="0"/>
      </c>
      <c r="D18" s="215"/>
      <c r="E18" s="354"/>
      <c r="F18" s="354"/>
      <c r="G18" s="354"/>
      <c r="H18" s="357"/>
      <c r="I18" s="180" t="str">
        <f t="shared" si="1"/>
        <v>V3  V4  V7  V9  </v>
      </c>
      <c r="J18" s="174">
        <f t="shared" si="2"/>
      </c>
      <c r="K18" s="175">
        <f t="shared" si="3"/>
      </c>
      <c r="L18" s="176">
        <f t="shared" si="4"/>
      </c>
      <c r="M18" s="176">
        <f t="shared" si="5"/>
      </c>
      <c r="N18" s="176">
        <f t="shared" si="6"/>
      </c>
      <c r="O18" s="177"/>
    </row>
    <row r="19" spans="1:15" ht="22.5" customHeight="1">
      <c r="A19" s="178">
        <v>13</v>
      </c>
      <c r="B19" s="220">
        <f>IF('toets 1'!B19&lt;&gt;"",'toets 1'!B19,"")</f>
      </c>
      <c r="C19" s="179">
        <f t="shared" si="0"/>
      </c>
      <c r="D19" s="215"/>
      <c r="E19" s="354"/>
      <c r="F19" s="354"/>
      <c r="G19" s="354"/>
      <c r="H19" s="357"/>
      <c r="I19" s="180" t="str">
        <f t="shared" si="1"/>
        <v>V3  V4  V7  V9  </v>
      </c>
      <c r="J19" s="174">
        <f t="shared" si="2"/>
      </c>
      <c r="K19" s="175">
        <f t="shared" si="3"/>
      </c>
      <c r="L19" s="176">
        <f t="shared" si="4"/>
      </c>
      <c r="M19" s="176">
        <f t="shared" si="5"/>
      </c>
      <c r="N19" s="176">
        <f t="shared" si="6"/>
      </c>
      <c r="O19" s="177"/>
    </row>
    <row r="20" spans="1:15" ht="22.5" customHeight="1">
      <c r="A20" s="178">
        <v>14</v>
      </c>
      <c r="B20" s="220">
        <f>IF('toets 1'!B20&lt;&gt;"",'toets 1'!B20,"")</f>
      </c>
      <c r="C20" s="179">
        <f t="shared" si="0"/>
      </c>
      <c r="D20" s="215"/>
      <c r="E20" s="354"/>
      <c r="F20" s="354"/>
      <c r="G20" s="354"/>
      <c r="H20" s="357"/>
      <c r="I20" s="180" t="str">
        <f t="shared" si="1"/>
        <v>V3  V4  V7  V9  </v>
      </c>
      <c r="J20" s="174">
        <f t="shared" si="2"/>
      </c>
      <c r="K20" s="175">
        <f t="shared" si="3"/>
      </c>
      <c r="L20" s="176">
        <f t="shared" si="4"/>
      </c>
      <c r="M20" s="176">
        <f t="shared" si="5"/>
      </c>
      <c r="N20" s="176">
        <f t="shared" si="6"/>
      </c>
      <c r="O20" s="177"/>
    </row>
    <row r="21" spans="1:162" s="182" customFormat="1" ht="22.5" customHeight="1">
      <c r="A21" s="178">
        <v>15</v>
      </c>
      <c r="B21" s="220">
        <f>IF('toets 1'!B21&lt;&gt;"",'toets 1'!B21,"")</f>
      </c>
      <c r="C21" s="179">
        <f t="shared" si="0"/>
      </c>
      <c r="D21" s="215"/>
      <c r="E21" s="354"/>
      <c r="F21" s="354"/>
      <c r="G21" s="354"/>
      <c r="H21" s="357"/>
      <c r="I21" s="180" t="str">
        <f t="shared" si="1"/>
        <v>V3  V4  V7  V9  </v>
      </c>
      <c r="J21" s="174">
        <f t="shared" si="2"/>
      </c>
      <c r="K21" s="175">
        <f t="shared" si="3"/>
      </c>
      <c r="L21" s="176">
        <f t="shared" si="4"/>
      </c>
      <c r="M21" s="176">
        <f t="shared" si="5"/>
      </c>
      <c r="N21" s="176">
        <f t="shared" si="6"/>
      </c>
      <c r="O21" s="177"/>
      <c r="P21" s="158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  <c r="DO21" s="159"/>
      <c r="DP21" s="159"/>
      <c r="DQ21" s="159"/>
      <c r="DR21" s="159"/>
      <c r="DS21" s="159"/>
      <c r="DT21" s="159"/>
      <c r="DU21" s="159"/>
      <c r="DV21" s="159"/>
      <c r="DW21" s="159"/>
      <c r="DX21" s="159"/>
      <c r="DY21" s="159"/>
      <c r="DZ21" s="159"/>
      <c r="EA21" s="159"/>
      <c r="EB21" s="159"/>
      <c r="EC21" s="159"/>
      <c r="ED21" s="159"/>
      <c r="EE21" s="159"/>
      <c r="EF21" s="159"/>
      <c r="EG21" s="159"/>
      <c r="EH21" s="159"/>
      <c r="EI21" s="159"/>
      <c r="EJ21" s="159"/>
      <c r="EK21" s="159"/>
      <c r="EL21" s="159"/>
      <c r="EM21" s="159"/>
      <c r="EN21" s="159"/>
      <c r="EO21" s="159"/>
      <c r="EP21" s="159"/>
      <c r="EQ21" s="159"/>
      <c r="ER21" s="159"/>
      <c r="ES21" s="159"/>
      <c r="ET21" s="159"/>
      <c r="EU21" s="159"/>
      <c r="EV21" s="159"/>
      <c r="EW21" s="159"/>
      <c r="EX21" s="159"/>
      <c r="EY21" s="159"/>
      <c r="EZ21" s="159"/>
      <c r="FA21" s="159"/>
      <c r="FB21" s="159"/>
      <c r="FC21" s="159"/>
      <c r="FD21" s="159"/>
      <c r="FE21" s="159"/>
      <c r="FF21" s="159"/>
    </row>
    <row r="22" spans="1:15" ht="22.5" customHeight="1">
      <c r="A22" s="178">
        <v>16</v>
      </c>
      <c r="B22" s="220">
        <f>IF('toets 1'!B22&lt;&gt;"",'toets 1'!B22,"")</f>
      </c>
      <c r="C22" s="179">
        <f t="shared" si="0"/>
      </c>
      <c r="D22" s="215"/>
      <c r="E22" s="354"/>
      <c r="F22" s="354"/>
      <c r="G22" s="354"/>
      <c r="H22" s="357"/>
      <c r="I22" s="180" t="str">
        <f t="shared" si="1"/>
        <v>V3  V4  V7  V9  </v>
      </c>
      <c r="J22" s="174">
        <f t="shared" si="2"/>
      </c>
      <c r="K22" s="175">
        <f t="shared" si="3"/>
      </c>
      <c r="L22" s="176">
        <f t="shared" si="4"/>
      </c>
      <c r="M22" s="176">
        <f t="shared" si="5"/>
      </c>
      <c r="N22" s="176">
        <f t="shared" si="6"/>
      </c>
      <c r="O22" s="177"/>
    </row>
    <row r="23" spans="1:15" ht="22.5" customHeight="1">
      <c r="A23" s="178">
        <v>17</v>
      </c>
      <c r="B23" s="220">
        <f>IF('toets 1'!B23&lt;&gt;"",'toets 1'!B23,"")</f>
      </c>
      <c r="C23" s="179">
        <f t="shared" si="0"/>
      </c>
      <c r="D23" s="215"/>
      <c r="E23" s="354"/>
      <c r="F23" s="354"/>
      <c r="G23" s="354"/>
      <c r="H23" s="357"/>
      <c r="I23" s="180" t="str">
        <f t="shared" si="1"/>
        <v>V3  V4  V7  V9  </v>
      </c>
      <c r="J23" s="174">
        <f t="shared" si="2"/>
      </c>
      <c r="K23" s="175">
        <f t="shared" si="3"/>
      </c>
      <c r="L23" s="176">
        <f t="shared" si="4"/>
      </c>
      <c r="M23" s="176">
        <f t="shared" si="5"/>
      </c>
      <c r="N23" s="176">
        <f t="shared" si="6"/>
      </c>
      <c r="O23" s="177"/>
    </row>
    <row r="24" spans="1:15" ht="22.5" customHeight="1">
      <c r="A24" s="178">
        <v>18</v>
      </c>
      <c r="B24" s="220">
        <f>IF('toets 1'!B24&lt;&gt;"",'toets 1'!B24,"")</f>
      </c>
      <c r="C24" s="179">
        <f t="shared" si="0"/>
      </c>
      <c r="D24" s="215"/>
      <c r="E24" s="354"/>
      <c r="F24" s="354"/>
      <c r="G24" s="354"/>
      <c r="H24" s="357"/>
      <c r="I24" s="180" t="str">
        <f t="shared" si="1"/>
        <v>V3  V4  V7  V9  </v>
      </c>
      <c r="J24" s="174">
        <f t="shared" si="2"/>
      </c>
      <c r="K24" s="175">
        <f t="shared" si="3"/>
      </c>
      <c r="L24" s="176">
        <f t="shared" si="4"/>
      </c>
      <c r="M24" s="176">
        <f t="shared" si="5"/>
      </c>
      <c r="N24" s="176">
        <f t="shared" si="6"/>
      </c>
      <c r="O24" s="177"/>
    </row>
    <row r="25" spans="1:15" ht="22.5" customHeight="1">
      <c r="A25" s="178">
        <v>19</v>
      </c>
      <c r="B25" s="220">
        <f>IF('toets 1'!B25&lt;&gt;"",'toets 1'!B25,"")</f>
      </c>
      <c r="C25" s="179">
        <f t="shared" si="0"/>
      </c>
      <c r="D25" s="215"/>
      <c r="E25" s="354"/>
      <c r="F25" s="354"/>
      <c r="G25" s="354"/>
      <c r="H25" s="357"/>
      <c r="I25" s="180" t="str">
        <f t="shared" si="1"/>
        <v>V3  V4  V7  V9  </v>
      </c>
      <c r="J25" s="174">
        <f t="shared" si="2"/>
      </c>
      <c r="K25" s="175">
        <f t="shared" si="3"/>
      </c>
      <c r="L25" s="176">
        <f t="shared" si="4"/>
      </c>
      <c r="M25" s="176">
        <f t="shared" si="5"/>
      </c>
      <c r="N25" s="176">
        <f t="shared" si="6"/>
      </c>
      <c r="O25" s="177"/>
    </row>
    <row r="26" spans="1:162" s="182" customFormat="1" ht="22.5" customHeight="1">
      <c r="A26" s="178">
        <v>20</v>
      </c>
      <c r="B26" s="220">
        <f>IF('toets 1'!B26&lt;&gt;"",'toets 1'!B26,"")</f>
      </c>
      <c r="C26" s="179">
        <f t="shared" si="0"/>
      </c>
      <c r="D26" s="215"/>
      <c r="E26" s="354"/>
      <c r="F26" s="354"/>
      <c r="G26" s="354"/>
      <c r="H26" s="357"/>
      <c r="I26" s="180" t="str">
        <f t="shared" si="1"/>
        <v>V3  V4  V7  V9  </v>
      </c>
      <c r="J26" s="174">
        <f t="shared" si="2"/>
      </c>
      <c r="K26" s="175">
        <f t="shared" si="3"/>
      </c>
      <c r="L26" s="176">
        <f t="shared" si="4"/>
      </c>
      <c r="M26" s="176">
        <f t="shared" si="5"/>
      </c>
      <c r="N26" s="176">
        <f t="shared" si="6"/>
      </c>
      <c r="O26" s="177"/>
      <c r="P26" s="158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59"/>
      <c r="DF26" s="159"/>
      <c r="DG26" s="159"/>
      <c r="DH26" s="159"/>
      <c r="DI26" s="159"/>
      <c r="DJ26" s="159"/>
      <c r="DK26" s="159"/>
      <c r="DL26" s="159"/>
      <c r="DM26" s="159"/>
      <c r="DN26" s="159"/>
      <c r="DO26" s="159"/>
      <c r="DP26" s="159"/>
      <c r="DQ26" s="159"/>
      <c r="DR26" s="159"/>
      <c r="DS26" s="159"/>
      <c r="DT26" s="159"/>
      <c r="DU26" s="159"/>
      <c r="DV26" s="159"/>
      <c r="DW26" s="159"/>
      <c r="DX26" s="159"/>
      <c r="DY26" s="159"/>
      <c r="DZ26" s="159"/>
      <c r="EA26" s="159"/>
      <c r="EB26" s="159"/>
      <c r="EC26" s="159"/>
      <c r="ED26" s="159"/>
      <c r="EE26" s="159"/>
      <c r="EF26" s="159"/>
      <c r="EG26" s="159"/>
      <c r="EH26" s="159"/>
      <c r="EI26" s="159"/>
      <c r="EJ26" s="159"/>
      <c r="EK26" s="159"/>
      <c r="EL26" s="159"/>
      <c r="EM26" s="159"/>
      <c r="EN26" s="159"/>
      <c r="EO26" s="159"/>
      <c r="EP26" s="159"/>
      <c r="EQ26" s="159"/>
      <c r="ER26" s="159"/>
      <c r="ES26" s="159"/>
      <c r="ET26" s="159"/>
      <c r="EU26" s="159"/>
      <c r="EV26" s="159"/>
      <c r="EW26" s="159"/>
      <c r="EX26" s="159"/>
      <c r="EY26" s="159"/>
      <c r="EZ26" s="159"/>
      <c r="FA26" s="159"/>
      <c r="FB26" s="159"/>
      <c r="FC26" s="159"/>
      <c r="FD26" s="159"/>
      <c r="FE26" s="159"/>
      <c r="FF26" s="159"/>
    </row>
    <row r="27" spans="1:15" ht="22.5" customHeight="1">
      <c r="A27" s="178">
        <v>21</v>
      </c>
      <c r="B27" s="220">
        <f>IF('toets 1'!B27&lt;&gt;"",'toets 1'!B27,"")</f>
      </c>
      <c r="C27" s="179">
        <f t="shared" si="0"/>
      </c>
      <c r="D27" s="215"/>
      <c r="E27" s="354"/>
      <c r="F27" s="354"/>
      <c r="G27" s="354"/>
      <c r="H27" s="357"/>
      <c r="I27" s="180" t="str">
        <f t="shared" si="1"/>
        <v>V3  V4  V7  V9  </v>
      </c>
      <c r="J27" s="174">
        <f t="shared" si="2"/>
      </c>
      <c r="K27" s="175">
        <f t="shared" si="3"/>
      </c>
      <c r="L27" s="176">
        <f t="shared" si="4"/>
      </c>
      <c r="M27" s="176">
        <f t="shared" si="5"/>
      </c>
      <c r="N27" s="176">
        <f t="shared" si="6"/>
      </c>
      <c r="O27" s="177"/>
    </row>
    <row r="28" spans="1:15" ht="22.5" customHeight="1">
      <c r="A28" s="178">
        <v>22</v>
      </c>
      <c r="B28" s="220">
        <f>IF('toets 1'!B28&lt;&gt;"",'toets 1'!B28,"")</f>
      </c>
      <c r="C28" s="179">
        <f t="shared" si="0"/>
      </c>
      <c r="D28" s="215"/>
      <c r="E28" s="354"/>
      <c r="F28" s="354"/>
      <c r="G28" s="354"/>
      <c r="H28" s="357"/>
      <c r="I28" s="180" t="str">
        <f t="shared" si="1"/>
        <v>V3  V4  V7  V9  </v>
      </c>
      <c r="J28" s="174">
        <f t="shared" si="2"/>
      </c>
      <c r="K28" s="175">
        <f t="shared" si="3"/>
      </c>
      <c r="L28" s="176">
        <f t="shared" si="4"/>
      </c>
      <c r="M28" s="176">
        <f t="shared" si="5"/>
      </c>
      <c r="N28" s="176">
        <f t="shared" si="6"/>
      </c>
      <c r="O28" s="177"/>
    </row>
    <row r="29" spans="1:15" ht="22.5" customHeight="1">
      <c r="A29" s="178">
        <v>23</v>
      </c>
      <c r="B29" s="220">
        <f>IF('toets 1'!B29&lt;&gt;"",'toets 1'!B29,"")</f>
      </c>
      <c r="C29" s="179">
        <f t="shared" si="0"/>
      </c>
      <c r="D29" s="215"/>
      <c r="E29" s="354"/>
      <c r="F29" s="354"/>
      <c r="G29" s="354"/>
      <c r="H29" s="357"/>
      <c r="I29" s="180" t="str">
        <f t="shared" si="1"/>
        <v>V3  V4  V7  V9  </v>
      </c>
      <c r="J29" s="174">
        <f t="shared" si="2"/>
      </c>
      <c r="K29" s="175">
        <f t="shared" si="3"/>
      </c>
      <c r="L29" s="176">
        <f t="shared" si="4"/>
      </c>
      <c r="M29" s="176">
        <f t="shared" si="5"/>
      </c>
      <c r="N29" s="176">
        <f t="shared" si="6"/>
      </c>
      <c r="O29" s="177"/>
    </row>
    <row r="30" spans="1:15" ht="22.5" customHeight="1">
      <c r="A30" s="178">
        <v>24</v>
      </c>
      <c r="B30" s="220">
        <f>IF('toets 1'!B30&lt;&gt;"",'toets 1'!B30,"")</f>
      </c>
      <c r="C30" s="179">
        <f t="shared" si="0"/>
      </c>
      <c r="D30" s="215"/>
      <c r="E30" s="354"/>
      <c r="F30" s="354"/>
      <c r="G30" s="354"/>
      <c r="H30" s="357"/>
      <c r="I30" s="180" t="str">
        <f t="shared" si="1"/>
        <v>V3  V4  V7  V9  </v>
      </c>
      <c r="J30" s="174">
        <f t="shared" si="2"/>
      </c>
      <c r="K30" s="175">
        <f t="shared" si="3"/>
      </c>
      <c r="L30" s="176">
        <f t="shared" si="4"/>
      </c>
      <c r="M30" s="176">
        <f t="shared" si="5"/>
      </c>
      <c r="N30" s="176">
        <f t="shared" si="6"/>
      </c>
      <c r="O30" s="177"/>
    </row>
    <row r="31" spans="1:162" s="182" customFormat="1" ht="22.5" customHeight="1">
      <c r="A31" s="178">
        <v>25</v>
      </c>
      <c r="B31" s="220">
        <f>IF('toets 1'!B31&lt;&gt;"",'toets 1'!B31,"")</f>
      </c>
      <c r="C31" s="179">
        <f t="shared" si="0"/>
      </c>
      <c r="D31" s="215"/>
      <c r="E31" s="354"/>
      <c r="F31" s="354"/>
      <c r="G31" s="354"/>
      <c r="H31" s="357"/>
      <c r="I31" s="180" t="str">
        <f t="shared" si="1"/>
        <v>V3  V4  V7  V9  </v>
      </c>
      <c r="J31" s="174">
        <f t="shared" si="2"/>
      </c>
      <c r="K31" s="175">
        <f t="shared" si="3"/>
      </c>
      <c r="L31" s="176">
        <f t="shared" si="4"/>
      </c>
      <c r="M31" s="176">
        <f t="shared" si="5"/>
      </c>
      <c r="N31" s="176">
        <f t="shared" si="6"/>
      </c>
      <c r="O31" s="177"/>
      <c r="P31" s="158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DH31" s="159"/>
      <c r="DI31" s="159"/>
      <c r="DJ31" s="159"/>
      <c r="DK31" s="159"/>
      <c r="DL31" s="159"/>
      <c r="DM31" s="159"/>
      <c r="DN31" s="159"/>
      <c r="DO31" s="159"/>
      <c r="DP31" s="159"/>
      <c r="DQ31" s="159"/>
      <c r="DR31" s="159"/>
      <c r="DS31" s="159"/>
      <c r="DT31" s="159"/>
      <c r="DU31" s="159"/>
      <c r="DV31" s="159"/>
      <c r="DW31" s="159"/>
      <c r="DX31" s="159"/>
      <c r="DY31" s="159"/>
      <c r="DZ31" s="159"/>
      <c r="EA31" s="159"/>
      <c r="EB31" s="159"/>
      <c r="EC31" s="159"/>
      <c r="ED31" s="159"/>
      <c r="EE31" s="159"/>
      <c r="EF31" s="159"/>
      <c r="EG31" s="159"/>
      <c r="EH31" s="159"/>
      <c r="EI31" s="159"/>
      <c r="EJ31" s="159"/>
      <c r="EK31" s="159"/>
      <c r="EL31" s="159"/>
      <c r="EM31" s="159"/>
      <c r="EN31" s="159"/>
      <c r="EO31" s="159"/>
      <c r="EP31" s="159"/>
      <c r="EQ31" s="159"/>
      <c r="ER31" s="159"/>
      <c r="ES31" s="159"/>
      <c r="ET31" s="159"/>
      <c r="EU31" s="159"/>
      <c r="EV31" s="159"/>
      <c r="EW31" s="159"/>
      <c r="EX31" s="159"/>
      <c r="EY31" s="159"/>
      <c r="EZ31" s="159"/>
      <c r="FA31" s="159"/>
      <c r="FB31" s="159"/>
      <c r="FC31" s="159"/>
      <c r="FD31" s="159"/>
      <c r="FE31" s="159"/>
      <c r="FF31" s="159"/>
    </row>
    <row r="32" spans="1:15" ht="22.5" customHeight="1">
      <c r="A32" s="178">
        <v>26</v>
      </c>
      <c r="B32" s="220">
        <f>IF('toets 1'!B32&lt;&gt;"",'toets 1'!B32,"")</f>
      </c>
      <c r="C32" s="179">
        <f t="shared" si="0"/>
      </c>
      <c r="D32" s="215"/>
      <c r="E32" s="354"/>
      <c r="F32" s="354"/>
      <c r="G32" s="354"/>
      <c r="H32" s="357"/>
      <c r="I32" s="180" t="str">
        <f t="shared" si="1"/>
        <v>V3  V4  V7  V9  </v>
      </c>
      <c r="J32" s="174">
        <f t="shared" si="2"/>
      </c>
      <c r="K32" s="175">
        <f t="shared" si="3"/>
      </c>
      <c r="L32" s="176">
        <f t="shared" si="4"/>
      </c>
      <c r="M32" s="176">
        <f t="shared" si="5"/>
      </c>
      <c r="N32" s="176">
        <f t="shared" si="6"/>
      </c>
      <c r="O32" s="177"/>
    </row>
    <row r="33" spans="1:15" ht="22.5" customHeight="1">
      <c r="A33" s="178">
        <v>27</v>
      </c>
      <c r="B33" s="220">
        <f>IF('toets 1'!B33&lt;&gt;"",'toets 1'!B33,"")</f>
      </c>
      <c r="C33" s="179">
        <f t="shared" si="0"/>
      </c>
      <c r="D33" s="215"/>
      <c r="E33" s="354"/>
      <c r="F33" s="354"/>
      <c r="G33" s="354"/>
      <c r="H33" s="357"/>
      <c r="I33" s="180" t="str">
        <f t="shared" si="1"/>
        <v>V3  V4  V7  V9  </v>
      </c>
      <c r="J33" s="174">
        <f t="shared" si="2"/>
      </c>
      <c r="K33" s="175">
        <f t="shared" si="3"/>
      </c>
      <c r="L33" s="176">
        <f t="shared" si="4"/>
      </c>
      <c r="M33" s="176">
        <f t="shared" si="5"/>
      </c>
      <c r="N33" s="176">
        <f t="shared" si="6"/>
      </c>
      <c r="O33" s="177"/>
    </row>
    <row r="34" spans="1:15" ht="22.5" customHeight="1">
      <c r="A34" s="178">
        <v>28</v>
      </c>
      <c r="B34" s="220">
        <f>IF('toets 1'!B34&lt;&gt;"",'toets 1'!B34,"")</f>
      </c>
      <c r="C34" s="179">
        <f t="shared" si="0"/>
      </c>
      <c r="D34" s="215"/>
      <c r="E34" s="354"/>
      <c r="F34" s="354"/>
      <c r="G34" s="354"/>
      <c r="H34" s="357"/>
      <c r="I34" s="180" t="str">
        <f t="shared" si="1"/>
        <v>V3  V4  V7  V9  </v>
      </c>
      <c r="J34" s="174">
        <f t="shared" si="2"/>
      </c>
      <c r="K34" s="175">
        <f t="shared" si="3"/>
      </c>
      <c r="L34" s="176">
        <f t="shared" si="4"/>
      </c>
      <c r="M34" s="176">
        <f t="shared" si="5"/>
      </c>
      <c r="N34" s="176">
        <f t="shared" si="6"/>
      </c>
      <c r="O34" s="177"/>
    </row>
    <row r="35" spans="1:15" ht="22.5" customHeight="1">
      <c r="A35" s="178">
        <v>29</v>
      </c>
      <c r="B35" s="220">
        <f>IF('toets 1'!B35&lt;&gt;"",'toets 1'!B35,"")</f>
      </c>
      <c r="C35" s="179">
        <f t="shared" si="0"/>
      </c>
      <c r="D35" s="215"/>
      <c r="E35" s="354"/>
      <c r="F35" s="354"/>
      <c r="G35" s="354"/>
      <c r="H35" s="357"/>
      <c r="I35" s="180" t="str">
        <f t="shared" si="1"/>
        <v>V3  V4  V7  V9  </v>
      </c>
      <c r="J35" s="174">
        <f t="shared" si="2"/>
      </c>
      <c r="K35" s="175">
        <f t="shared" si="3"/>
      </c>
      <c r="L35" s="176">
        <f t="shared" si="4"/>
      </c>
      <c r="M35" s="176">
        <f t="shared" si="5"/>
      </c>
      <c r="N35" s="176">
        <f t="shared" si="6"/>
      </c>
      <c r="O35" s="177"/>
    </row>
    <row r="36" spans="1:162" s="182" customFormat="1" ht="22.5" customHeight="1">
      <c r="A36" s="178">
        <v>30</v>
      </c>
      <c r="B36" s="220">
        <f>IF('toets 1'!B36&lt;&gt;"",'toets 1'!B36,"")</f>
      </c>
      <c r="C36" s="179">
        <f t="shared" si="0"/>
      </c>
      <c r="D36" s="215"/>
      <c r="E36" s="354"/>
      <c r="F36" s="354"/>
      <c r="G36" s="354"/>
      <c r="H36" s="357"/>
      <c r="I36" s="180" t="str">
        <f t="shared" si="1"/>
        <v>V3  V4  V7  V9  </v>
      </c>
      <c r="J36" s="174">
        <f t="shared" si="2"/>
      </c>
      <c r="K36" s="175">
        <f t="shared" si="3"/>
      </c>
      <c r="L36" s="176">
        <f t="shared" si="4"/>
      </c>
      <c r="M36" s="176">
        <f t="shared" si="5"/>
      </c>
      <c r="N36" s="176">
        <f t="shared" si="6"/>
      </c>
      <c r="O36" s="177"/>
      <c r="P36" s="158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/>
      <c r="DC36" s="159"/>
      <c r="DD36" s="159"/>
      <c r="DE36" s="159"/>
      <c r="DF36" s="159"/>
      <c r="DG36" s="159"/>
      <c r="DH36" s="159"/>
      <c r="DI36" s="159"/>
      <c r="DJ36" s="159"/>
      <c r="DK36" s="159"/>
      <c r="DL36" s="159"/>
      <c r="DM36" s="159"/>
      <c r="DN36" s="159"/>
      <c r="DO36" s="159"/>
      <c r="DP36" s="159"/>
      <c r="DQ36" s="159"/>
      <c r="DR36" s="159"/>
      <c r="DS36" s="159"/>
      <c r="DT36" s="159"/>
      <c r="DU36" s="159"/>
      <c r="DV36" s="159"/>
      <c r="DW36" s="159"/>
      <c r="DX36" s="159"/>
      <c r="DY36" s="159"/>
      <c r="DZ36" s="159"/>
      <c r="EA36" s="159"/>
      <c r="EB36" s="159"/>
      <c r="EC36" s="159"/>
      <c r="ED36" s="159"/>
      <c r="EE36" s="159"/>
      <c r="EF36" s="159"/>
      <c r="EG36" s="159"/>
      <c r="EH36" s="159"/>
      <c r="EI36" s="159"/>
      <c r="EJ36" s="159"/>
      <c r="EK36" s="159"/>
      <c r="EL36" s="159"/>
      <c r="EM36" s="159"/>
      <c r="EN36" s="159"/>
      <c r="EO36" s="159"/>
      <c r="EP36" s="159"/>
      <c r="EQ36" s="159"/>
      <c r="ER36" s="159"/>
      <c r="ES36" s="159"/>
      <c r="ET36" s="159"/>
      <c r="EU36" s="159"/>
      <c r="EV36" s="159"/>
      <c r="EW36" s="159"/>
      <c r="EX36" s="159"/>
      <c r="EY36" s="159"/>
      <c r="EZ36" s="159"/>
      <c r="FA36" s="159"/>
      <c r="FB36" s="159"/>
      <c r="FC36" s="159"/>
      <c r="FD36" s="159"/>
      <c r="FE36" s="159"/>
      <c r="FF36" s="159"/>
    </row>
    <row r="37" spans="1:15" ht="22.5" customHeight="1">
      <c r="A37" s="178">
        <v>31</v>
      </c>
      <c r="B37" s="220">
        <f>IF('toets 1'!B37&lt;&gt;"",'toets 1'!B37,"")</f>
      </c>
      <c r="C37" s="179">
        <f t="shared" si="0"/>
      </c>
      <c r="D37" s="215"/>
      <c r="E37" s="354"/>
      <c r="F37" s="354"/>
      <c r="G37" s="354"/>
      <c r="H37" s="357"/>
      <c r="I37" s="180" t="str">
        <f t="shared" si="1"/>
        <v>V3  V4  V7  V9  </v>
      </c>
      <c r="J37" s="174">
        <f t="shared" si="2"/>
      </c>
      <c r="K37" s="175">
        <f t="shared" si="3"/>
      </c>
      <c r="L37" s="176">
        <f t="shared" si="4"/>
      </c>
      <c r="M37" s="176">
        <f t="shared" si="5"/>
      </c>
      <c r="N37" s="176">
        <f t="shared" si="6"/>
      </c>
      <c r="O37" s="177"/>
    </row>
    <row r="38" spans="1:15" ht="22.5" customHeight="1">
      <c r="A38" s="178">
        <v>32</v>
      </c>
      <c r="B38" s="220">
        <f>IF('toets 1'!B38&lt;&gt;"",'toets 1'!B38,"")</f>
      </c>
      <c r="C38" s="179">
        <f t="shared" si="0"/>
      </c>
      <c r="D38" s="215"/>
      <c r="E38" s="354"/>
      <c r="F38" s="354"/>
      <c r="G38" s="354"/>
      <c r="H38" s="357"/>
      <c r="I38" s="180" t="str">
        <f t="shared" si="1"/>
        <v>V3  V4  V7  V9  </v>
      </c>
      <c r="J38" s="174">
        <f t="shared" si="2"/>
      </c>
      <c r="K38" s="175">
        <f t="shared" si="3"/>
      </c>
      <c r="L38" s="176">
        <f t="shared" si="4"/>
      </c>
      <c r="M38" s="176">
        <f t="shared" si="5"/>
      </c>
      <c r="N38" s="176">
        <f t="shared" si="6"/>
      </c>
      <c r="O38" s="177"/>
    </row>
    <row r="39" spans="1:15" ht="22.5" customHeight="1">
      <c r="A39" s="178">
        <v>33</v>
      </c>
      <c r="B39" s="220">
        <f>IF('toets 1'!B39&lt;&gt;"",'toets 1'!B39,"")</f>
      </c>
      <c r="C39" s="179">
        <f t="shared" si="0"/>
      </c>
      <c r="D39" s="215"/>
      <c r="E39" s="354"/>
      <c r="F39" s="354"/>
      <c r="G39" s="354"/>
      <c r="H39" s="357"/>
      <c r="I39" s="180" t="str">
        <f t="shared" si="1"/>
        <v>V3  V4  V7  V9  </v>
      </c>
      <c r="J39" s="174">
        <f t="shared" si="2"/>
      </c>
      <c r="K39" s="175">
        <f t="shared" si="3"/>
      </c>
      <c r="L39" s="176">
        <f t="shared" si="4"/>
      </c>
      <c r="M39" s="176">
        <f t="shared" si="5"/>
      </c>
      <c r="N39" s="176">
        <f t="shared" si="6"/>
      </c>
      <c r="O39" s="177"/>
    </row>
    <row r="40" spans="1:15" ht="22.5" customHeight="1">
      <c r="A40" s="178">
        <v>34</v>
      </c>
      <c r="B40" s="220">
        <f>IF('toets 1'!B40&lt;&gt;"",'toets 1'!B40,"")</f>
      </c>
      <c r="C40" s="179">
        <f t="shared" si="0"/>
      </c>
      <c r="D40" s="215"/>
      <c r="E40" s="354"/>
      <c r="F40" s="354"/>
      <c r="G40" s="354"/>
      <c r="H40" s="357"/>
      <c r="I40" s="180" t="str">
        <f t="shared" si="1"/>
        <v>V3  V4  V7  V9  </v>
      </c>
      <c r="J40" s="174">
        <f t="shared" si="2"/>
      </c>
      <c r="K40" s="175">
        <f t="shared" si="3"/>
      </c>
      <c r="L40" s="176">
        <f t="shared" si="4"/>
      </c>
      <c r="M40" s="176">
        <f t="shared" si="5"/>
      </c>
      <c r="N40" s="176">
        <f t="shared" si="6"/>
      </c>
      <c r="O40" s="177"/>
    </row>
    <row r="41" spans="1:15" ht="22.5" customHeight="1" thickBot="1">
      <c r="A41" s="183">
        <v>35</v>
      </c>
      <c r="B41" s="221">
        <f>IF('toets 1'!B41&lt;&gt;"",'toets 1'!B41,"")</f>
      </c>
      <c r="C41" s="184">
        <f>IF(COUNTBLANK(D41:H41)=5,"",SUM(D41:H41))</f>
      </c>
      <c r="D41" s="217"/>
      <c r="E41" s="355"/>
      <c r="F41" s="355"/>
      <c r="G41" s="355"/>
      <c r="H41" s="358"/>
      <c r="I41" s="185" t="str">
        <f t="shared" si="1"/>
        <v>V3  V4  V7  V9  </v>
      </c>
      <c r="J41" s="186">
        <f t="shared" si="2"/>
      </c>
      <c r="K41" s="187">
        <f t="shared" si="3"/>
      </c>
      <c r="L41" s="188">
        <f t="shared" si="4"/>
      </c>
      <c r="M41" s="188">
        <f t="shared" si="5"/>
      </c>
      <c r="N41" s="188">
        <f t="shared" si="6"/>
      </c>
      <c r="O41" s="189"/>
    </row>
    <row r="42" spans="1:15" ht="22.5" customHeight="1" thickBot="1">
      <c r="A42" s="190"/>
      <c r="B42" s="191" t="s">
        <v>3</v>
      </c>
      <c r="C42" s="192">
        <f aca="true" t="shared" si="7" ref="C42:H42">IF($A41-$A43=0,"",SUM(C7:C41)/($A41-$A43))</f>
      </c>
      <c r="D42" s="193">
        <f t="shared" si="7"/>
      </c>
      <c r="E42" s="194">
        <f t="shared" si="7"/>
      </c>
      <c r="F42" s="194">
        <f t="shared" si="7"/>
      </c>
      <c r="G42" s="194">
        <f t="shared" si="7"/>
      </c>
      <c r="H42" s="195">
        <f t="shared" si="7"/>
      </c>
      <c r="I42" s="196"/>
      <c r="J42" s="186">
        <f aca="true" t="shared" si="8" ref="J42:O42">IF($A41-$A43=0,"",SUM(J7:J41)/($A41-$A43))</f>
      </c>
      <c r="K42" s="197">
        <f t="shared" si="8"/>
      </c>
      <c r="L42" s="198">
        <f t="shared" si="8"/>
      </c>
      <c r="M42" s="198">
        <f t="shared" si="8"/>
      </c>
      <c r="N42" s="198">
        <f t="shared" si="8"/>
      </c>
      <c r="O42" s="199">
        <f t="shared" si="8"/>
      </c>
    </row>
    <row r="43" spans="1:162" s="204" customFormat="1" ht="22.5" customHeight="1">
      <c r="A43" s="200">
        <f>COUNTBLANK(C$7:C$41)</f>
        <v>35</v>
      </c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2"/>
      <c r="M43" s="202"/>
      <c r="N43" s="202"/>
      <c r="O43" s="202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203"/>
      <c r="BI43" s="203"/>
      <c r="BJ43" s="203"/>
      <c r="BK43" s="203"/>
      <c r="BL43" s="203"/>
      <c r="BM43" s="203"/>
      <c r="BN43" s="203"/>
      <c r="BO43" s="203"/>
      <c r="BP43" s="203"/>
      <c r="BQ43" s="203"/>
      <c r="BR43" s="203"/>
      <c r="BS43" s="203"/>
      <c r="BT43" s="203"/>
      <c r="BU43" s="203"/>
      <c r="BV43" s="203"/>
      <c r="BW43" s="203"/>
      <c r="BX43" s="203"/>
      <c r="BY43" s="203"/>
      <c r="BZ43" s="203"/>
      <c r="CA43" s="203"/>
      <c r="CB43" s="203"/>
      <c r="CC43" s="203"/>
      <c r="CD43" s="203"/>
      <c r="CE43" s="203"/>
      <c r="CF43" s="203"/>
      <c r="CG43" s="203"/>
      <c r="CH43" s="203"/>
      <c r="CI43" s="203"/>
      <c r="CJ43" s="203"/>
      <c r="CK43" s="203"/>
      <c r="CL43" s="203"/>
      <c r="CM43" s="203"/>
      <c r="CN43" s="203"/>
      <c r="CO43" s="203"/>
      <c r="CP43" s="203"/>
      <c r="CQ43" s="203"/>
      <c r="CR43" s="203"/>
      <c r="CS43" s="203"/>
      <c r="CT43" s="203"/>
      <c r="CU43" s="203"/>
      <c r="CV43" s="203"/>
      <c r="CW43" s="203"/>
      <c r="CX43" s="203"/>
      <c r="CY43" s="203"/>
      <c r="CZ43" s="203"/>
      <c r="DA43" s="203"/>
      <c r="DB43" s="203"/>
      <c r="DC43" s="203"/>
      <c r="DD43" s="203"/>
      <c r="DE43" s="203"/>
      <c r="DF43" s="203"/>
      <c r="DG43" s="203"/>
      <c r="DH43" s="203"/>
      <c r="DI43" s="203"/>
      <c r="DJ43" s="203"/>
      <c r="DK43" s="203"/>
      <c r="DL43" s="203"/>
      <c r="DM43" s="203"/>
      <c r="DN43" s="203"/>
      <c r="DO43" s="203"/>
      <c r="DP43" s="203"/>
      <c r="DQ43" s="203"/>
      <c r="DR43" s="203"/>
      <c r="DS43" s="203"/>
      <c r="DT43" s="203"/>
      <c r="DU43" s="203"/>
      <c r="DV43" s="203"/>
      <c r="DW43" s="203"/>
      <c r="DX43" s="203"/>
      <c r="DY43" s="203"/>
      <c r="DZ43" s="203"/>
      <c r="EA43" s="203"/>
      <c r="EB43" s="203"/>
      <c r="EC43" s="203"/>
      <c r="ED43" s="203"/>
      <c r="EE43" s="203"/>
      <c r="EF43" s="203"/>
      <c r="EG43" s="203"/>
      <c r="EH43" s="203"/>
      <c r="EI43" s="203"/>
      <c r="EJ43" s="203"/>
      <c r="EK43" s="203"/>
      <c r="EL43" s="203"/>
      <c r="EM43" s="203"/>
      <c r="EN43" s="203"/>
      <c r="EO43" s="203"/>
      <c r="EP43" s="203"/>
      <c r="EQ43" s="203"/>
      <c r="ER43" s="203"/>
      <c r="ES43" s="203"/>
      <c r="ET43" s="203"/>
      <c r="EU43" s="203"/>
      <c r="EV43" s="203"/>
      <c r="EW43" s="203"/>
      <c r="EX43" s="203"/>
      <c r="EY43" s="203"/>
      <c r="EZ43" s="203"/>
      <c r="FA43" s="203"/>
      <c r="FB43" s="203"/>
      <c r="FC43" s="203"/>
      <c r="FD43" s="203"/>
      <c r="FE43" s="203"/>
      <c r="FF43" s="203"/>
    </row>
    <row r="44" spans="11:16" ht="11.25">
      <c r="K44" s="208"/>
      <c r="L44" s="208"/>
      <c r="M44" s="208"/>
      <c r="N44" s="208"/>
      <c r="O44" s="208"/>
      <c r="P44" s="159"/>
    </row>
    <row r="45" spans="11:16" ht="11.25">
      <c r="K45" s="208"/>
      <c r="L45" s="208"/>
      <c r="M45" s="208"/>
      <c r="N45" s="208"/>
      <c r="O45" s="208"/>
      <c r="P45" s="159"/>
    </row>
    <row r="46" spans="11:16" ht="11.25">
      <c r="K46" s="208"/>
      <c r="L46" s="208"/>
      <c r="M46" s="208"/>
      <c r="N46" s="208"/>
      <c r="O46" s="208"/>
      <c r="P46" s="159"/>
    </row>
    <row r="47" spans="11:16" ht="11.25">
      <c r="K47" s="208"/>
      <c r="L47" s="208"/>
      <c r="M47" s="208"/>
      <c r="N47" s="208"/>
      <c r="O47" s="208"/>
      <c r="P47" s="159"/>
    </row>
    <row r="48" spans="11:16" ht="11.25">
      <c r="K48" s="208"/>
      <c r="L48" s="208"/>
      <c r="M48" s="208"/>
      <c r="N48" s="208"/>
      <c r="O48" s="208"/>
      <c r="P48" s="159"/>
    </row>
    <row r="49" spans="3:16" ht="11.25">
      <c r="C49" s="206">
        <f>IF($A48-$A50=0,"",SUM(C14:C48)/($A48-$A50))</f>
      </c>
      <c r="K49" s="208"/>
      <c r="L49" s="208"/>
      <c r="M49" s="208"/>
      <c r="N49" s="208"/>
      <c r="O49" s="208"/>
      <c r="P49" s="159"/>
    </row>
    <row r="50" spans="11:16" ht="11.25">
      <c r="K50" s="208"/>
      <c r="L50" s="208"/>
      <c r="M50" s="208"/>
      <c r="N50" s="208"/>
      <c r="O50" s="208"/>
      <c r="P50" s="159"/>
    </row>
    <row r="51" spans="11:16" ht="11.25">
      <c r="K51" s="208"/>
      <c r="L51" s="208"/>
      <c r="M51" s="208"/>
      <c r="N51" s="208"/>
      <c r="O51" s="208"/>
      <c r="P51" s="159"/>
    </row>
    <row r="52" spans="11:16" ht="11.25">
      <c r="K52" s="208"/>
      <c r="L52" s="208"/>
      <c r="M52" s="208"/>
      <c r="N52" s="208"/>
      <c r="O52" s="208"/>
      <c r="P52" s="159"/>
    </row>
    <row r="53" spans="11:16" ht="11.25">
      <c r="K53" s="208"/>
      <c r="L53" s="208"/>
      <c r="M53" s="208"/>
      <c r="N53" s="208"/>
      <c r="O53" s="208"/>
      <c r="P53" s="159"/>
    </row>
    <row r="54" spans="11:15" ht="11.25">
      <c r="K54" s="208"/>
      <c r="L54" s="208"/>
      <c r="M54" s="208"/>
      <c r="N54" s="208"/>
      <c r="O54" s="208"/>
    </row>
    <row r="55" spans="11:15" ht="11.25">
      <c r="K55" s="208"/>
      <c r="L55" s="208"/>
      <c r="M55" s="208"/>
      <c r="N55" s="208"/>
      <c r="O55" s="208"/>
    </row>
    <row r="56" spans="11:15" ht="11.25">
      <c r="K56" s="208"/>
      <c r="L56" s="208"/>
      <c r="M56" s="208"/>
      <c r="N56" s="208"/>
      <c r="O56" s="208"/>
    </row>
    <row r="57" spans="11:15" ht="11.25">
      <c r="K57" s="208"/>
      <c r="L57" s="208"/>
      <c r="M57" s="208"/>
      <c r="N57" s="208"/>
      <c r="O57" s="208"/>
    </row>
    <row r="58" spans="11:15" ht="11.25">
      <c r="K58" s="208"/>
      <c r="L58" s="208"/>
      <c r="M58" s="208"/>
      <c r="N58" s="208"/>
      <c r="O58" s="208"/>
    </row>
    <row r="59" spans="11:15" ht="11.25">
      <c r="K59" s="208"/>
      <c r="L59" s="208"/>
      <c r="M59" s="208"/>
      <c r="N59" s="208"/>
      <c r="O59" s="208"/>
    </row>
    <row r="60" spans="11:15" ht="11.25">
      <c r="K60" s="208"/>
      <c r="L60" s="208"/>
      <c r="M60" s="208"/>
      <c r="N60" s="208"/>
      <c r="O60" s="208"/>
    </row>
    <row r="61" spans="11:15" ht="11.25">
      <c r="K61" s="208"/>
      <c r="L61" s="208"/>
      <c r="M61" s="208"/>
      <c r="N61" s="208"/>
      <c r="O61" s="208"/>
    </row>
    <row r="62" spans="11:15" ht="11.25">
      <c r="K62" s="208"/>
      <c r="L62" s="208"/>
      <c r="M62" s="208"/>
      <c r="N62" s="208"/>
      <c r="O62" s="208"/>
    </row>
    <row r="63" spans="11:15" ht="11.25">
      <c r="K63" s="208"/>
      <c r="L63" s="208"/>
      <c r="M63" s="208"/>
      <c r="N63" s="208"/>
      <c r="O63" s="208"/>
    </row>
    <row r="64" spans="11:15" ht="11.25">
      <c r="K64" s="208"/>
      <c r="L64" s="208"/>
      <c r="M64" s="208"/>
      <c r="N64" s="208"/>
      <c r="O64" s="208"/>
    </row>
    <row r="65" spans="11:15" ht="11.25">
      <c r="K65" s="208"/>
      <c r="L65" s="208"/>
      <c r="M65" s="208"/>
      <c r="N65" s="208"/>
      <c r="O65" s="208"/>
    </row>
    <row r="66" spans="11:15" ht="11.25">
      <c r="K66" s="208"/>
      <c r="L66" s="208"/>
      <c r="M66" s="208"/>
      <c r="N66" s="208"/>
      <c r="O66" s="208"/>
    </row>
    <row r="67" spans="11:15" ht="11.25">
      <c r="K67" s="208"/>
      <c r="L67" s="208"/>
      <c r="M67" s="208"/>
      <c r="N67" s="208"/>
      <c r="O67" s="208"/>
    </row>
    <row r="68" spans="11:15" ht="11.25">
      <c r="K68" s="208"/>
      <c r="L68" s="208"/>
      <c r="M68" s="208"/>
      <c r="N68" s="208"/>
      <c r="O68" s="208"/>
    </row>
    <row r="69" spans="11:15" ht="11.25">
      <c r="K69" s="208"/>
      <c r="L69" s="208"/>
      <c r="M69" s="208"/>
      <c r="N69" s="208"/>
      <c r="O69" s="208"/>
    </row>
    <row r="70" spans="11:15" ht="11.25">
      <c r="K70" s="208"/>
      <c r="L70" s="208"/>
      <c r="M70" s="208"/>
      <c r="N70" s="208"/>
      <c r="O70" s="208"/>
    </row>
    <row r="71" spans="11:15" ht="11.25">
      <c r="K71" s="208"/>
      <c r="L71" s="208"/>
      <c r="M71" s="208"/>
      <c r="N71" s="208"/>
      <c r="O71" s="208"/>
    </row>
    <row r="72" spans="11:15" ht="11.25">
      <c r="K72" s="208"/>
      <c r="L72" s="208"/>
      <c r="M72" s="208"/>
      <c r="N72" s="208"/>
      <c r="O72" s="208"/>
    </row>
    <row r="73" spans="11:15" ht="11.25">
      <c r="K73" s="208"/>
      <c r="L73" s="208"/>
      <c r="M73" s="208"/>
      <c r="N73" s="208"/>
      <c r="O73" s="208"/>
    </row>
    <row r="74" spans="11:15" ht="11.25">
      <c r="K74" s="208"/>
      <c r="L74" s="208"/>
      <c r="M74" s="208"/>
      <c r="N74" s="208"/>
      <c r="O74" s="208"/>
    </row>
    <row r="75" spans="11:15" ht="11.25">
      <c r="K75" s="208"/>
      <c r="L75" s="208"/>
      <c r="M75" s="208"/>
      <c r="N75" s="208"/>
      <c r="O75" s="208"/>
    </row>
    <row r="76" spans="11:15" ht="11.25">
      <c r="K76" s="208"/>
      <c r="L76" s="208"/>
      <c r="M76" s="208"/>
      <c r="N76" s="208"/>
      <c r="O76" s="208"/>
    </row>
    <row r="77" spans="11:15" ht="11.25">
      <c r="K77" s="208"/>
      <c r="L77" s="208"/>
      <c r="M77" s="208"/>
      <c r="N77" s="208"/>
      <c r="O77" s="208"/>
    </row>
    <row r="78" spans="11:15" ht="11.25">
      <c r="K78" s="208"/>
      <c r="L78" s="208"/>
      <c r="M78" s="208"/>
      <c r="N78" s="208"/>
      <c r="O78" s="208"/>
    </row>
    <row r="79" spans="11:15" ht="11.25">
      <c r="K79" s="208"/>
      <c r="L79" s="208"/>
      <c r="M79" s="208"/>
      <c r="N79" s="208"/>
      <c r="O79" s="208"/>
    </row>
    <row r="80" spans="11:15" ht="11.25">
      <c r="K80" s="208"/>
      <c r="L80" s="208"/>
      <c r="M80" s="208"/>
      <c r="N80" s="208"/>
      <c r="O80" s="208"/>
    </row>
    <row r="81" spans="11:15" ht="11.25">
      <c r="K81" s="208"/>
      <c r="L81" s="208"/>
      <c r="M81" s="208"/>
      <c r="N81" s="208"/>
      <c r="O81" s="208"/>
    </row>
    <row r="82" spans="11:15" ht="11.25">
      <c r="K82" s="208"/>
      <c r="L82" s="208"/>
      <c r="M82" s="208"/>
      <c r="N82" s="208"/>
      <c r="O82" s="208"/>
    </row>
    <row r="83" spans="11:15" ht="11.25">
      <c r="K83" s="208"/>
      <c r="L83" s="208"/>
      <c r="M83" s="208"/>
      <c r="N83" s="208"/>
      <c r="O83" s="208"/>
    </row>
    <row r="84" spans="11:15" ht="11.25">
      <c r="K84" s="208"/>
      <c r="L84" s="208"/>
      <c r="M84" s="208"/>
      <c r="N84" s="208"/>
      <c r="O84" s="208"/>
    </row>
    <row r="85" spans="11:15" ht="11.25">
      <c r="K85" s="208"/>
      <c r="L85" s="208"/>
      <c r="M85" s="208"/>
      <c r="N85" s="208"/>
      <c r="O85" s="208"/>
    </row>
    <row r="86" spans="11:15" ht="11.25">
      <c r="K86" s="208"/>
      <c r="L86" s="208"/>
      <c r="M86" s="208"/>
      <c r="N86" s="208"/>
      <c r="O86" s="208"/>
    </row>
    <row r="87" spans="11:15" ht="11.25">
      <c r="K87" s="208"/>
      <c r="L87" s="208"/>
      <c r="M87" s="208"/>
      <c r="N87" s="208"/>
      <c r="O87" s="208"/>
    </row>
    <row r="88" spans="11:15" ht="11.25">
      <c r="K88" s="208"/>
      <c r="L88" s="208"/>
      <c r="M88" s="208"/>
      <c r="N88" s="208"/>
      <c r="O88" s="208"/>
    </row>
    <row r="89" spans="11:15" ht="11.25">
      <c r="K89" s="208"/>
      <c r="L89" s="208"/>
      <c r="M89" s="208"/>
      <c r="N89" s="208"/>
      <c r="O89" s="208"/>
    </row>
    <row r="90" spans="11:15" ht="11.25">
      <c r="K90" s="208"/>
      <c r="L90" s="208"/>
      <c r="M90" s="208"/>
      <c r="N90" s="208"/>
      <c r="O90" s="208"/>
    </row>
    <row r="91" spans="11:15" ht="11.25">
      <c r="K91" s="208"/>
      <c r="L91" s="208"/>
      <c r="M91" s="208"/>
      <c r="N91" s="208"/>
      <c r="O91" s="208"/>
    </row>
    <row r="92" spans="11:15" ht="11.25">
      <c r="K92" s="208"/>
      <c r="L92" s="208"/>
      <c r="M92" s="208"/>
      <c r="N92" s="208"/>
      <c r="O92" s="208"/>
    </row>
    <row r="93" spans="11:15" ht="11.25">
      <c r="K93" s="208"/>
      <c r="L93" s="208"/>
      <c r="M93" s="208"/>
      <c r="N93" s="208"/>
      <c r="O93" s="208"/>
    </row>
    <row r="94" spans="11:15" ht="11.25">
      <c r="K94" s="208"/>
      <c r="L94" s="208"/>
      <c r="M94" s="208"/>
      <c r="N94" s="208"/>
      <c r="O94" s="208"/>
    </row>
    <row r="95" spans="11:15" ht="11.25">
      <c r="K95" s="208"/>
      <c r="L95" s="208"/>
      <c r="M95" s="208"/>
      <c r="N95" s="208"/>
      <c r="O95" s="208"/>
    </row>
  </sheetData>
  <sheetProtection sheet="1" objects="1" scenarios="1"/>
  <mergeCells count="12">
    <mergeCell ref="A5:C5"/>
    <mergeCell ref="A4:C4"/>
    <mergeCell ref="K3:O3"/>
    <mergeCell ref="A3:C3"/>
    <mergeCell ref="D3:H3"/>
    <mergeCell ref="K5:O5"/>
    <mergeCell ref="D2:H2"/>
    <mergeCell ref="K1:O2"/>
    <mergeCell ref="A1:B1"/>
    <mergeCell ref="C1:D1"/>
    <mergeCell ref="E1:F1"/>
    <mergeCell ref="G1:I1"/>
  </mergeCells>
  <conditionalFormatting sqref="J7:J41">
    <cfRule type="cellIs" priority="1" dxfId="0" operator="between" stopIfTrue="1">
      <formula>8</formula>
      <formula>10</formula>
    </cfRule>
    <cfRule type="cellIs" priority="2" dxfId="1" operator="between" stopIfTrue="1">
      <formula>6</formula>
      <formula>7.9</formula>
    </cfRule>
    <cfRule type="cellIs" priority="3" dxfId="2" operator="lessThan" stopIfTrue="1">
      <formula>6</formula>
    </cfRule>
  </conditionalFormatting>
  <conditionalFormatting sqref="D7:H41">
    <cfRule type="cellIs" priority="4" dxfId="3" operator="between" stopIfTrue="1">
      <formula>D$5+1</formula>
      <formula>D$4+1</formula>
    </cfRule>
  </conditionalFormatting>
  <conditionalFormatting sqref="G1">
    <cfRule type="cellIs" priority="5" dxfId="4" operator="equal" stopIfTrue="1">
      <formula>"(klik hier en vul in)"</formula>
    </cfRule>
  </conditionalFormatting>
  <conditionalFormatting sqref="C7:C41">
    <cfRule type="cellIs" priority="6" dxfId="5" operator="notEqual" stopIfTrue="1">
      <formula>SUM(D7:H7)</formula>
    </cfRule>
  </conditionalFormatting>
  <conditionalFormatting sqref="K7:O41">
    <cfRule type="expression" priority="7" dxfId="6" stopIfTrue="1">
      <formula>$C7=""</formula>
    </cfRule>
  </conditionalFormatting>
  <conditionalFormatting sqref="I7:I41">
    <cfRule type="expression" priority="8" dxfId="7" stopIfTrue="1">
      <formula>C7=""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7" r:id="rId3"/>
  <headerFooter alignWithMargins="0">
    <oddFooter>&amp;L&amp;8© 2008 - Malmberg, Den Bosch&amp;R&amp;8AdT / &amp;D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6">
    <pageSetUpPr fitToPage="1"/>
  </sheetPr>
  <dimension ref="A1:FF1017"/>
  <sheetViews>
    <sheetView showGridLines="0" zoomScaleSheetLayoutView="50" workbookViewId="0" topLeftCell="A1">
      <selection activeCell="A13" sqref="A13:B13"/>
    </sheetView>
  </sheetViews>
  <sheetFormatPr defaultColWidth="9.00390625" defaultRowHeight="11.25"/>
  <cols>
    <col min="1" max="1" width="3.625" style="205" customWidth="1"/>
    <col min="2" max="2" width="25.625" style="160" customWidth="1"/>
    <col min="3" max="3" width="5.625" style="206" customWidth="1"/>
    <col min="4" max="8" width="5.625" style="160" customWidth="1"/>
    <col min="9" max="9" width="10.625" style="207" customWidth="1"/>
    <col min="10" max="10" width="4.625" style="160" customWidth="1"/>
    <col min="11" max="15" width="4.625" style="209" customWidth="1"/>
    <col min="16" max="16" width="9.00390625" style="158" customWidth="1"/>
    <col min="17" max="162" width="9.00390625" style="159" customWidth="1"/>
    <col min="163" max="16384" width="9.00390625" style="160" customWidth="1"/>
  </cols>
  <sheetData>
    <row r="1" spans="1:162" s="142" customFormat="1" ht="19.5" customHeight="1" thickBot="1">
      <c r="A1" s="373" t="s">
        <v>110</v>
      </c>
      <c r="B1" s="374"/>
      <c r="C1" s="374" t="s">
        <v>21</v>
      </c>
      <c r="D1" s="375"/>
      <c r="E1" s="376" t="s">
        <v>0</v>
      </c>
      <c r="F1" s="377"/>
      <c r="G1" s="378" t="s">
        <v>1</v>
      </c>
      <c r="H1" s="378"/>
      <c r="I1" s="378"/>
      <c r="J1" s="139"/>
      <c r="K1" s="367" t="s">
        <v>103</v>
      </c>
      <c r="L1" s="368"/>
      <c r="M1" s="368"/>
      <c r="N1" s="368"/>
      <c r="O1" s="369"/>
      <c r="P1" s="140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/>
      <c r="ER1" s="141"/>
      <c r="ES1" s="141"/>
      <c r="ET1" s="141"/>
      <c r="EU1" s="141"/>
      <c r="EV1" s="141"/>
      <c r="EW1" s="141"/>
      <c r="EX1" s="141"/>
      <c r="EY1" s="141"/>
      <c r="EZ1" s="141"/>
      <c r="FA1" s="141"/>
      <c r="FB1" s="141"/>
      <c r="FC1" s="141"/>
      <c r="FD1" s="141"/>
      <c r="FE1" s="141"/>
      <c r="FF1" s="141"/>
    </row>
    <row r="2" spans="1:162" s="142" customFormat="1" ht="24.75" customHeight="1" thickBot="1">
      <c r="A2" s="143"/>
      <c r="B2" s="144"/>
      <c r="C2" s="145"/>
      <c r="D2" s="365" t="s">
        <v>102</v>
      </c>
      <c r="E2" s="366"/>
      <c r="F2" s="366"/>
      <c r="G2" s="366"/>
      <c r="H2" s="366"/>
      <c r="I2" s="146"/>
      <c r="J2" s="147"/>
      <c r="K2" s="370"/>
      <c r="L2" s="371"/>
      <c r="M2" s="371"/>
      <c r="N2" s="371"/>
      <c r="O2" s="372"/>
      <c r="P2" s="140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</row>
    <row r="3" spans="1:16" s="141" customFormat="1" ht="15" customHeight="1" thickBot="1">
      <c r="A3" s="381" t="s">
        <v>101</v>
      </c>
      <c r="B3" s="382"/>
      <c r="C3" s="382"/>
      <c r="D3" s="386">
        <f>COUNTA(D6:H6)</f>
        <v>5</v>
      </c>
      <c r="E3" s="387"/>
      <c r="F3" s="387"/>
      <c r="G3" s="387"/>
      <c r="H3" s="387"/>
      <c r="I3" s="148"/>
      <c r="J3" s="149"/>
      <c r="K3" s="383" t="s">
        <v>20</v>
      </c>
      <c r="L3" s="384"/>
      <c r="M3" s="384"/>
      <c r="N3" s="384"/>
      <c r="O3" s="385"/>
      <c r="P3" s="140"/>
    </row>
    <row r="4" spans="1:162" s="142" customFormat="1" ht="15" customHeight="1" thickBot="1">
      <c r="A4" s="381" t="s">
        <v>8</v>
      </c>
      <c r="B4" s="382"/>
      <c r="C4" s="382"/>
      <c r="D4" s="150">
        <v>10</v>
      </c>
      <c r="E4" s="150">
        <v>6</v>
      </c>
      <c r="F4" s="150">
        <v>8</v>
      </c>
      <c r="G4" s="150">
        <v>10</v>
      </c>
      <c r="H4" s="151">
        <v>10</v>
      </c>
      <c r="I4" s="148"/>
      <c r="J4" s="152"/>
      <c r="K4" s="153">
        <f>D4</f>
        <v>10</v>
      </c>
      <c r="L4" s="154">
        <f>E4</f>
        <v>6</v>
      </c>
      <c r="M4" s="154">
        <f>F4</f>
        <v>8</v>
      </c>
      <c r="N4" s="154">
        <f>G4</f>
        <v>10</v>
      </c>
      <c r="O4" s="155">
        <f>H4</f>
        <v>10</v>
      </c>
      <c r="P4" s="140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</row>
    <row r="5" spans="1:15" ht="15" customHeight="1" thickBot="1">
      <c r="A5" s="379" t="s">
        <v>7</v>
      </c>
      <c r="B5" s="380"/>
      <c r="C5" s="380"/>
      <c r="D5" s="156">
        <v>0</v>
      </c>
      <c r="E5" s="156">
        <v>0</v>
      </c>
      <c r="F5" s="156">
        <v>0</v>
      </c>
      <c r="G5" s="156">
        <v>0</v>
      </c>
      <c r="H5" s="157">
        <v>0</v>
      </c>
      <c r="I5" s="148"/>
      <c r="J5" s="149"/>
      <c r="K5" s="388"/>
      <c r="L5" s="389"/>
      <c r="M5" s="389"/>
      <c r="N5" s="389"/>
      <c r="O5" s="390"/>
    </row>
    <row r="6" spans="1:15" ht="22.5" customHeight="1" thickBot="1" thickTop="1">
      <c r="A6" s="161"/>
      <c r="B6" s="162" t="s">
        <v>6</v>
      </c>
      <c r="C6" s="163" t="s">
        <v>4</v>
      </c>
      <c r="D6" s="164" t="s">
        <v>47</v>
      </c>
      <c r="E6" s="164" t="s">
        <v>49</v>
      </c>
      <c r="F6" s="164" t="s">
        <v>50</v>
      </c>
      <c r="G6" s="164" t="s">
        <v>26</v>
      </c>
      <c r="H6" s="165" t="s">
        <v>51</v>
      </c>
      <c r="I6" s="166" t="s">
        <v>9</v>
      </c>
      <c r="J6" s="167" t="s">
        <v>2</v>
      </c>
      <c r="K6" s="168">
        <v>1</v>
      </c>
      <c r="L6" s="169">
        <v>2</v>
      </c>
      <c r="M6" s="169">
        <v>3</v>
      </c>
      <c r="N6" s="169">
        <v>4</v>
      </c>
      <c r="O6" s="170">
        <v>5</v>
      </c>
    </row>
    <row r="7" spans="1:15" ht="22.5" customHeight="1" thickTop="1">
      <c r="A7" s="171">
        <v>1</v>
      </c>
      <c r="B7" s="219">
        <f>IF('toets 1'!B7&lt;&gt;"",'toets 1'!B7,"")</f>
      </c>
      <c r="C7" s="172">
        <f aca="true" t="shared" si="0" ref="C7:C40">IF(COUNTBLANK(D7:H7)=5,"",SUM(D7:H7))</f>
      </c>
      <c r="D7" s="213"/>
      <c r="E7" s="353"/>
      <c r="F7" s="353"/>
      <c r="G7" s="353"/>
      <c r="H7" s="359"/>
      <c r="I7" s="173" t="str">
        <f>CONCATENATE(IF(D7&gt;$D$5,"R3  ","V3  "),IF(E7&gt;E$5,"R4  ","V4  "),IF(F7&gt;F$5,"R7  ","V7  "),IF(G7&gt;G$5,"R8  ","V8  "),IF(H7&gt;H$5,"R9  ","V9  "))</f>
        <v>V3  V4  V7  V8  V9  </v>
      </c>
      <c r="J7" s="174">
        <f aca="true" t="shared" si="1" ref="J7:J41">IF(C7="","",AVERAGE(K7:O7))</f>
      </c>
      <c r="K7" s="175">
        <f>IF($C7="","",VLOOKUP(D7,TIEN,2,TRUE))</f>
      </c>
      <c r="L7" s="176">
        <f>IF($C7="","",VLOOKUP(E7,ZES,2,TRUE))</f>
      </c>
      <c r="M7" s="176">
        <f>IF($C7="","",VLOOKUP(F7,ACHT,2,TRUE))</f>
      </c>
      <c r="N7" s="176">
        <f>IF($C7="","",VLOOKUP(G7,TIEN,2,TRUE))</f>
      </c>
      <c r="O7" s="177">
        <f>IF($C7="","",VLOOKUP(H7,TIEN,2,TRUE))</f>
      </c>
    </row>
    <row r="8" spans="1:15" ht="22.5" customHeight="1">
      <c r="A8" s="178">
        <v>2</v>
      </c>
      <c r="B8" s="220">
        <f>IF('toets 1'!B8&lt;&gt;"",'toets 1'!B8,"")</f>
      </c>
      <c r="C8" s="179">
        <f t="shared" si="0"/>
      </c>
      <c r="D8" s="215"/>
      <c r="E8" s="354"/>
      <c r="F8" s="354"/>
      <c r="G8" s="354"/>
      <c r="H8" s="360"/>
      <c r="I8" s="180" t="str">
        <f aca="true" t="shared" si="2" ref="I8:I41">CONCATENATE(IF(D8&gt;$D$5,"R3  ","V3  "),IF(E8&gt;E$5,"R4  ","V4  "),IF(F8&gt;F$5,"R7  ","V7  "),IF(G8&gt;G$5,"R8  ","V8  "),IF(H8&gt;H$5,"R9  ","V9  "))</f>
        <v>V3  V4  V7  V8  V9  </v>
      </c>
      <c r="J8" s="174">
        <f t="shared" si="1"/>
      </c>
      <c r="K8" s="175">
        <f aca="true" t="shared" si="3" ref="K8:K41">IF($C8="","",VLOOKUP(D8,TIEN,2,TRUE))</f>
      </c>
      <c r="L8" s="176">
        <f aca="true" t="shared" si="4" ref="L8:L41">IF($C8="","",VLOOKUP(E8,ZES,2,TRUE))</f>
      </c>
      <c r="M8" s="176">
        <f aca="true" t="shared" si="5" ref="M8:M41">IF($C8="","",VLOOKUP(F8,ACHT,2,TRUE))</f>
      </c>
      <c r="N8" s="176">
        <f aca="true" t="shared" si="6" ref="N8:N41">IF($C8="","",VLOOKUP(G8,TIEN,2,TRUE))</f>
      </c>
      <c r="O8" s="177">
        <f aca="true" t="shared" si="7" ref="O8:O41">IF($C8="","",VLOOKUP(H8,TIEN,2,TRUE))</f>
      </c>
    </row>
    <row r="9" spans="1:15" ht="22.5" customHeight="1">
      <c r="A9" s="178">
        <v>3</v>
      </c>
      <c r="B9" s="220">
        <f>IF('toets 1'!B9&lt;&gt;"",'toets 1'!B9,"")</f>
      </c>
      <c r="C9" s="179">
        <f t="shared" si="0"/>
      </c>
      <c r="D9" s="215"/>
      <c r="E9" s="354"/>
      <c r="F9" s="354"/>
      <c r="G9" s="354"/>
      <c r="H9" s="360"/>
      <c r="I9" s="180" t="str">
        <f t="shared" si="2"/>
        <v>V3  V4  V7  V8  V9  </v>
      </c>
      <c r="J9" s="174">
        <f t="shared" si="1"/>
      </c>
      <c r="K9" s="175">
        <f t="shared" si="3"/>
      </c>
      <c r="L9" s="176">
        <f t="shared" si="4"/>
      </c>
      <c r="M9" s="176">
        <f t="shared" si="5"/>
      </c>
      <c r="N9" s="176">
        <f t="shared" si="6"/>
      </c>
      <c r="O9" s="177">
        <f t="shared" si="7"/>
      </c>
    </row>
    <row r="10" spans="1:15" ht="22.5" customHeight="1">
      <c r="A10" s="178">
        <v>4</v>
      </c>
      <c r="B10" s="220">
        <f>IF('toets 1'!B10&lt;&gt;"",'toets 1'!B10,"")</f>
      </c>
      <c r="C10" s="179">
        <f t="shared" si="0"/>
      </c>
      <c r="D10" s="215"/>
      <c r="E10" s="354"/>
      <c r="F10" s="354"/>
      <c r="G10" s="354"/>
      <c r="H10" s="360"/>
      <c r="I10" s="180" t="str">
        <f t="shared" si="2"/>
        <v>V3  V4  V7  V8  V9  </v>
      </c>
      <c r="J10" s="174">
        <f t="shared" si="1"/>
      </c>
      <c r="K10" s="175">
        <f t="shared" si="3"/>
      </c>
      <c r="L10" s="176">
        <f t="shared" si="4"/>
      </c>
      <c r="M10" s="176">
        <f t="shared" si="5"/>
      </c>
      <c r="N10" s="176">
        <f t="shared" si="6"/>
      </c>
      <c r="O10" s="177">
        <f t="shared" si="7"/>
      </c>
    </row>
    <row r="11" spans="1:15" ht="22.5" customHeight="1">
      <c r="A11" s="178">
        <v>5</v>
      </c>
      <c r="B11" s="220">
        <f>IF('toets 1'!B11&lt;&gt;"",'toets 1'!B11,"")</f>
      </c>
      <c r="C11" s="179">
        <f t="shared" si="0"/>
      </c>
      <c r="D11" s="215"/>
      <c r="E11" s="354"/>
      <c r="F11" s="354"/>
      <c r="G11" s="354"/>
      <c r="H11" s="360"/>
      <c r="I11" s="180" t="str">
        <f t="shared" si="2"/>
        <v>V3  V4  V7  V8  V9  </v>
      </c>
      <c r="J11" s="174">
        <f t="shared" si="1"/>
      </c>
      <c r="K11" s="175">
        <f t="shared" si="3"/>
      </c>
      <c r="L11" s="176">
        <f t="shared" si="4"/>
      </c>
      <c r="M11" s="176">
        <f t="shared" si="5"/>
      </c>
      <c r="N11" s="176">
        <f t="shared" si="6"/>
      </c>
      <c r="O11" s="177">
        <f t="shared" si="7"/>
      </c>
    </row>
    <row r="12" spans="1:162" s="181" customFormat="1" ht="22.5" customHeight="1">
      <c r="A12" s="178">
        <v>6</v>
      </c>
      <c r="B12" s="220">
        <f>IF('toets 1'!B12&lt;&gt;"",'toets 1'!B12,"")</f>
      </c>
      <c r="C12" s="179">
        <f t="shared" si="0"/>
      </c>
      <c r="D12" s="215"/>
      <c r="E12" s="354"/>
      <c r="F12" s="354"/>
      <c r="G12" s="354"/>
      <c r="H12" s="360"/>
      <c r="I12" s="180" t="str">
        <f t="shared" si="2"/>
        <v>V3  V4  V7  V8  V9  </v>
      </c>
      <c r="J12" s="174">
        <f t="shared" si="1"/>
      </c>
      <c r="K12" s="175">
        <f t="shared" si="3"/>
      </c>
      <c r="L12" s="176">
        <f t="shared" si="4"/>
      </c>
      <c r="M12" s="176">
        <f t="shared" si="5"/>
      </c>
      <c r="N12" s="176">
        <f t="shared" si="6"/>
      </c>
      <c r="O12" s="177">
        <f t="shared" si="7"/>
      </c>
      <c r="P12" s="158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59"/>
      <c r="DS12" s="159"/>
      <c r="DT12" s="159"/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59"/>
      <c r="EF12" s="159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159"/>
      <c r="ES12" s="159"/>
      <c r="ET12" s="159"/>
      <c r="EU12" s="159"/>
      <c r="EV12" s="159"/>
      <c r="EW12" s="159"/>
      <c r="EX12" s="159"/>
      <c r="EY12" s="159"/>
      <c r="EZ12" s="159"/>
      <c r="FA12" s="159"/>
      <c r="FB12" s="159"/>
      <c r="FC12" s="159"/>
      <c r="FD12" s="159"/>
      <c r="FE12" s="159"/>
      <c r="FF12" s="159"/>
    </row>
    <row r="13" spans="1:15" ht="22.5" customHeight="1">
      <c r="A13" s="178">
        <v>7</v>
      </c>
      <c r="B13" s="220">
        <f>IF('toets 1'!B13&lt;&gt;"",'toets 1'!B13,"")</f>
      </c>
      <c r="C13" s="179">
        <f t="shared" si="0"/>
      </c>
      <c r="D13" s="215"/>
      <c r="E13" s="354"/>
      <c r="F13" s="354"/>
      <c r="G13" s="354"/>
      <c r="H13" s="360"/>
      <c r="I13" s="180" t="str">
        <f t="shared" si="2"/>
        <v>V3  V4  V7  V8  V9  </v>
      </c>
      <c r="J13" s="174">
        <f t="shared" si="1"/>
      </c>
      <c r="K13" s="175">
        <f t="shared" si="3"/>
      </c>
      <c r="L13" s="176">
        <f t="shared" si="4"/>
      </c>
      <c r="M13" s="176">
        <f t="shared" si="5"/>
      </c>
      <c r="N13" s="176">
        <f t="shared" si="6"/>
      </c>
      <c r="O13" s="177">
        <f t="shared" si="7"/>
      </c>
    </row>
    <row r="14" spans="1:15" ht="22.5" customHeight="1">
      <c r="A14" s="178">
        <v>8</v>
      </c>
      <c r="B14" s="220">
        <f>IF('toets 1'!B14&lt;&gt;"",'toets 1'!B14,"")</f>
      </c>
      <c r="C14" s="179">
        <f t="shared" si="0"/>
      </c>
      <c r="D14" s="215"/>
      <c r="E14" s="354"/>
      <c r="F14" s="354"/>
      <c r="G14" s="354"/>
      <c r="H14" s="360"/>
      <c r="I14" s="180" t="str">
        <f t="shared" si="2"/>
        <v>V3  V4  V7  V8  V9  </v>
      </c>
      <c r="J14" s="174">
        <f t="shared" si="1"/>
      </c>
      <c r="K14" s="175">
        <f t="shared" si="3"/>
      </c>
      <c r="L14" s="176">
        <f t="shared" si="4"/>
      </c>
      <c r="M14" s="176">
        <f t="shared" si="5"/>
      </c>
      <c r="N14" s="176">
        <f t="shared" si="6"/>
      </c>
      <c r="O14" s="177">
        <f t="shared" si="7"/>
      </c>
    </row>
    <row r="15" spans="1:15" ht="22.5" customHeight="1">
      <c r="A15" s="178">
        <v>9</v>
      </c>
      <c r="B15" s="220">
        <f>IF('toets 1'!B15&lt;&gt;"",'toets 1'!B15,"")</f>
      </c>
      <c r="C15" s="179">
        <f t="shared" si="0"/>
      </c>
      <c r="D15" s="215"/>
      <c r="E15" s="354"/>
      <c r="F15" s="354"/>
      <c r="G15" s="354"/>
      <c r="H15" s="360"/>
      <c r="I15" s="180" t="str">
        <f t="shared" si="2"/>
        <v>V3  V4  V7  V8  V9  </v>
      </c>
      <c r="J15" s="174">
        <f t="shared" si="1"/>
      </c>
      <c r="K15" s="175">
        <f t="shared" si="3"/>
      </c>
      <c r="L15" s="176">
        <f t="shared" si="4"/>
      </c>
      <c r="M15" s="176">
        <f t="shared" si="5"/>
      </c>
      <c r="N15" s="176">
        <f t="shared" si="6"/>
      </c>
      <c r="O15" s="177">
        <f t="shared" si="7"/>
      </c>
    </row>
    <row r="16" spans="1:15" ht="22.5" customHeight="1">
      <c r="A16" s="178">
        <v>10</v>
      </c>
      <c r="B16" s="220">
        <f>IF('toets 1'!B16&lt;&gt;"",'toets 1'!B16,"")</f>
      </c>
      <c r="C16" s="179">
        <f t="shared" si="0"/>
      </c>
      <c r="D16" s="215"/>
      <c r="E16" s="354"/>
      <c r="F16" s="354"/>
      <c r="G16" s="354"/>
      <c r="H16" s="360"/>
      <c r="I16" s="180" t="str">
        <f t="shared" si="2"/>
        <v>V3  V4  V7  V8  V9  </v>
      </c>
      <c r="J16" s="174">
        <f t="shared" si="1"/>
      </c>
      <c r="K16" s="175">
        <f t="shared" si="3"/>
      </c>
      <c r="L16" s="176">
        <f t="shared" si="4"/>
      </c>
      <c r="M16" s="176">
        <f t="shared" si="5"/>
      </c>
      <c r="N16" s="176">
        <f t="shared" si="6"/>
      </c>
      <c r="O16" s="177">
        <f t="shared" si="7"/>
      </c>
    </row>
    <row r="17" spans="1:162" s="181" customFormat="1" ht="22.5" customHeight="1">
      <c r="A17" s="178">
        <v>11</v>
      </c>
      <c r="B17" s="220">
        <f>IF('toets 1'!B17&lt;&gt;"",'toets 1'!B17,"")</f>
      </c>
      <c r="C17" s="179">
        <f t="shared" si="0"/>
      </c>
      <c r="D17" s="215"/>
      <c r="E17" s="354"/>
      <c r="F17" s="354"/>
      <c r="G17" s="354"/>
      <c r="H17" s="360"/>
      <c r="I17" s="180" t="str">
        <f t="shared" si="2"/>
        <v>V3  V4  V7  V8  V9  </v>
      </c>
      <c r="J17" s="174">
        <f t="shared" si="1"/>
      </c>
      <c r="K17" s="175">
        <f t="shared" si="3"/>
      </c>
      <c r="L17" s="176">
        <f t="shared" si="4"/>
      </c>
      <c r="M17" s="176">
        <f t="shared" si="5"/>
      </c>
      <c r="N17" s="176">
        <f t="shared" si="6"/>
      </c>
      <c r="O17" s="177">
        <f t="shared" si="7"/>
      </c>
      <c r="P17" s="158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59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59"/>
      <c r="DN17" s="159"/>
      <c r="DO17" s="159"/>
      <c r="DP17" s="159"/>
      <c r="DQ17" s="159"/>
      <c r="DR17" s="159"/>
      <c r="DS17" s="159"/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59"/>
      <c r="EF17" s="159"/>
      <c r="EG17" s="159"/>
      <c r="EH17" s="159"/>
      <c r="EI17" s="159"/>
      <c r="EJ17" s="159"/>
      <c r="EK17" s="159"/>
      <c r="EL17" s="159"/>
      <c r="EM17" s="159"/>
      <c r="EN17" s="159"/>
      <c r="EO17" s="159"/>
      <c r="EP17" s="159"/>
      <c r="EQ17" s="159"/>
      <c r="ER17" s="159"/>
      <c r="ES17" s="159"/>
      <c r="ET17" s="159"/>
      <c r="EU17" s="159"/>
      <c r="EV17" s="159"/>
      <c r="EW17" s="159"/>
      <c r="EX17" s="159"/>
      <c r="EY17" s="159"/>
      <c r="EZ17" s="159"/>
      <c r="FA17" s="159"/>
      <c r="FB17" s="159"/>
      <c r="FC17" s="159"/>
      <c r="FD17" s="159"/>
      <c r="FE17" s="159"/>
      <c r="FF17" s="159"/>
    </row>
    <row r="18" spans="1:15" ht="22.5" customHeight="1">
      <c r="A18" s="178">
        <v>12</v>
      </c>
      <c r="B18" s="220">
        <f>IF('toets 1'!B18&lt;&gt;"",'toets 1'!B18,"")</f>
      </c>
      <c r="C18" s="179">
        <f t="shared" si="0"/>
      </c>
      <c r="D18" s="215"/>
      <c r="E18" s="354"/>
      <c r="F18" s="354"/>
      <c r="G18" s="354"/>
      <c r="H18" s="360"/>
      <c r="I18" s="180" t="str">
        <f t="shared" si="2"/>
        <v>V3  V4  V7  V8  V9  </v>
      </c>
      <c r="J18" s="174">
        <f t="shared" si="1"/>
      </c>
      <c r="K18" s="175">
        <f t="shared" si="3"/>
      </c>
      <c r="L18" s="176">
        <f t="shared" si="4"/>
      </c>
      <c r="M18" s="176">
        <f t="shared" si="5"/>
      </c>
      <c r="N18" s="176">
        <f t="shared" si="6"/>
      </c>
      <c r="O18" s="177">
        <f t="shared" si="7"/>
      </c>
    </row>
    <row r="19" spans="1:15" ht="22.5" customHeight="1">
      <c r="A19" s="178">
        <v>13</v>
      </c>
      <c r="B19" s="220">
        <f>IF('toets 1'!B19&lt;&gt;"",'toets 1'!B19,"")</f>
      </c>
      <c r="C19" s="179">
        <f t="shared" si="0"/>
      </c>
      <c r="D19" s="215"/>
      <c r="E19" s="354"/>
      <c r="F19" s="354"/>
      <c r="G19" s="354"/>
      <c r="H19" s="360"/>
      <c r="I19" s="180" t="str">
        <f t="shared" si="2"/>
        <v>V3  V4  V7  V8  V9  </v>
      </c>
      <c r="J19" s="174">
        <f t="shared" si="1"/>
      </c>
      <c r="K19" s="175">
        <f t="shared" si="3"/>
      </c>
      <c r="L19" s="176">
        <f t="shared" si="4"/>
      </c>
      <c r="M19" s="176">
        <f t="shared" si="5"/>
      </c>
      <c r="N19" s="176">
        <f t="shared" si="6"/>
      </c>
      <c r="O19" s="177">
        <f t="shared" si="7"/>
      </c>
    </row>
    <row r="20" spans="1:15" ht="22.5" customHeight="1">
      <c r="A20" s="178">
        <v>14</v>
      </c>
      <c r="B20" s="220">
        <f>IF('toets 1'!B20&lt;&gt;"",'toets 1'!B20,"")</f>
      </c>
      <c r="C20" s="179">
        <f t="shared" si="0"/>
      </c>
      <c r="D20" s="215"/>
      <c r="E20" s="354"/>
      <c r="F20" s="354"/>
      <c r="G20" s="354"/>
      <c r="H20" s="360"/>
      <c r="I20" s="180" t="str">
        <f t="shared" si="2"/>
        <v>V3  V4  V7  V8  V9  </v>
      </c>
      <c r="J20" s="174">
        <f t="shared" si="1"/>
      </c>
      <c r="K20" s="175">
        <f t="shared" si="3"/>
      </c>
      <c r="L20" s="176">
        <f t="shared" si="4"/>
      </c>
      <c r="M20" s="176">
        <f t="shared" si="5"/>
      </c>
      <c r="N20" s="176">
        <f t="shared" si="6"/>
      </c>
      <c r="O20" s="177">
        <f t="shared" si="7"/>
      </c>
    </row>
    <row r="21" spans="1:162" s="182" customFormat="1" ht="22.5" customHeight="1">
      <c r="A21" s="178">
        <v>15</v>
      </c>
      <c r="B21" s="220">
        <f>IF('toets 1'!B21&lt;&gt;"",'toets 1'!B21,"")</f>
      </c>
      <c r="C21" s="179">
        <f t="shared" si="0"/>
      </c>
      <c r="D21" s="215"/>
      <c r="E21" s="354"/>
      <c r="F21" s="354"/>
      <c r="G21" s="354"/>
      <c r="H21" s="360"/>
      <c r="I21" s="180" t="str">
        <f t="shared" si="2"/>
        <v>V3  V4  V7  V8  V9  </v>
      </c>
      <c r="J21" s="174">
        <f t="shared" si="1"/>
      </c>
      <c r="K21" s="175">
        <f t="shared" si="3"/>
      </c>
      <c r="L21" s="176">
        <f t="shared" si="4"/>
      </c>
      <c r="M21" s="176">
        <f t="shared" si="5"/>
      </c>
      <c r="N21" s="176">
        <f t="shared" si="6"/>
      </c>
      <c r="O21" s="177">
        <f t="shared" si="7"/>
      </c>
      <c r="P21" s="158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  <c r="DO21" s="159"/>
      <c r="DP21" s="159"/>
      <c r="DQ21" s="159"/>
      <c r="DR21" s="159"/>
      <c r="DS21" s="159"/>
      <c r="DT21" s="159"/>
      <c r="DU21" s="159"/>
      <c r="DV21" s="159"/>
      <c r="DW21" s="159"/>
      <c r="DX21" s="159"/>
      <c r="DY21" s="159"/>
      <c r="DZ21" s="159"/>
      <c r="EA21" s="159"/>
      <c r="EB21" s="159"/>
      <c r="EC21" s="159"/>
      <c r="ED21" s="159"/>
      <c r="EE21" s="159"/>
      <c r="EF21" s="159"/>
      <c r="EG21" s="159"/>
      <c r="EH21" s="159"/>
      <c r="EI21" s="159"/>
      <c r="EJ21" s="159"/>
      <c r="EK21" s="159"/>
      <c r="EL21" s="159"/>
      <c r="EM21" s="159"/>
      <c r="EN21" s="159"/>
      <c r="EO21" s="159"/>
      <c r="EP21" s="159"/>
      <c r="EQ21" s="159"/>
      <c r="ER21" s="159"/>
      <c r="ES21" s="159"/>
      <c r="ET21" s="159"/>
      <c r="EU21" s="159"/>
      <c r="EV21" s="159"/>
      <c r="EW21" s="159"/>
      <c r="EX21" s="159"/>
      <c r="EY21" s="159"/>
      <c r="EZ21" s="159"/>
      <c r="FA21" s="159"/>
      <c r="FB21" s="159"/>
      <c r="FC21" s="159"/>
      <c r="FD21" s="159"/>
      <c r="FE21" s="159"/>
      <c r="FF21" s="159"/>
    </row>
    <row r="22" spans="1:15" ht="22.5" customHeight="1">
      <c r="A22" s="178">
        <v>16</v>
      </c>
      <c r="B22" s="220">
        <f>IF('toets 1'!B22&lt;&gt;"",'toets 1'!B22,"")</f>
      </c>
      <c r="C22" s="179">
        <f t="shared" si="0"/>
      </c>
      <c r="D22" s="215"/>
      <c r="E22" s="354"/>
      <c r="F22" s="354"/>
      <c r="G22" s="354"/>
      <c r="H22" s="360"/>
      <c r="I22" s="180" t="str">
        <f t="shared" si="2"/>
        <v>V3  V4  V7  V8  V9  </v>
      </c>
      <c r="J22" s="174">
        <f t="shared" si="1"/>
      </c>
      <c r="K22" s="175">
        <f t="shared" si="3"/>
      </c>
      <c r="L22" s="176">
        <f t="shared" si="4"/>
      </c>
      <c r="M22" s="176">
        <f t="shared" si="5"/>
      </c>
      <c r="N22" s="176">
        <f t="shared" si="6"/>
      </c>
      <c r="O22" s="177">
        <f t="shared" si="7"/>
      </c>
    </row>
    <row r="23" spans="1:15" ht="22.5" customHeight="1">
      <c r="A23" s="178">
        <v>17</v>
      </c>
      <c r="B23" s="220">
        <f>IF('toets 1'!B23&lt;&gt;"",'toets 1'!B23,"")</f>
      </c>
      <c r="C23" s="179">
        <f t="shared" si="0"/>
      </c>
      <c r="D23" s="215"/>
      <c r="E23" s="354"/>
      <c r="F23" s="354"/>
      <c r="G23" s="354"/>
      <c r="H23" s="360"/>
      <c r="I23" s="180" t="str">
        <f t="shared" si="2"/>
        <v>V3  V4  V7  V8  V9  </v>
      </c>
      <c r="J23" s="174">
        <f t="shared" si="1"/>
      </c>
      <c r="K23" s="175">
        <f t="shared" si="3"/>
      </c>
      <c r="L23" s="176">
        <f t="shared" si="4"/>
      </c>
      <c r="M23" s="176">
        <f t="shared" si="5"/>
      </c>
      <c r="N23" s="176">
        <f t="shared" si="6"/>
      </c>
      <c r="O23" s="177">
        <f t="shared" si="7"/>
      </c>
    </row>
    <row r="24" spans="1:15" ht="22.5" customHeight="1">
      <c r="A24" s="178">
        <v>18</v>
      </c>
      <c r="B24" s="220">
        <f>IF('toets 1'!B24&lt;&gt;"",'toets 1'!B24,"")</f>
      </c>
      <c r="C24" s="179">
        <f t="shared" si="0"/>
      </c>
      <c r="D24" s="215"/>
      <c r="E24" s="354"/>
      <c r="F24" s="354"/>
      <c r="G24" s="354"/>
      <c r="H24" s="360"/>
      <c r="I24" s="180" t="str">
        <f t="shared" si="2"/>
        <v>V3  V4  V7  V8  V9  </v>
      </c>
      <c r="J24" s="174">
        <f t="shared" si="1"/>
      </c>
      <c r="K24" s="175">
        <f t="shared" si="3"/>
      </c>
      <c r="L24" s="176">
        <f t="shared" si="4"/>
      </c>
      <c r="M24" s="176">
        <f t="shared" si="5"/>
      </c>
      <c r="N24" s="176">
        <f t="shared" si="6"/>
      </c>
      <c r="O24" s="177">
        <f t="shared" si="7"/>
      </c>
    </row>
    <row r="25" spans="1:15" ht="22.5" customHeight="1">
      <c r="A25" s="178">
        <v>19</v>
      </c>
      <c r="B25" s="220">
        <f>IF('toets 1'!B25&lt;&gt;"",'toets 1'!B25,"")</f>
      </c>
      <c r="C25" s="179">
        <f t="shared" si="0"/>
      </c>
      <c r="D25" s="215"/>
      <c r="E25" s="354"/>
      <c r="F25" s="354"/>
      <c r="G25" s="354"/>
      <c r="H25" s="360"/>
      <c r="I25" s="180" t="str">
        <f t="shared" si="2"/>
        <v>V3  V4  V7  V8  V9  </v>
      </c>
      <c r="J25" s="174">
        <f t="shared" si="1"/>
      </c>
      <c r="K25" s="175">
        <f t="shared" si="3"/>
      </c>
      <c r="L25" s="176">
        <f t="shared" si="4"/>
      </c>
      <c r="M25" s="176">
        <f t="shared" si="5"/>
      </c>
      <c r="N25" s="176">
        <f t="shared" si="6"/>
      </c>
      <c r="O25" s="177">
        <f t="shared" si="7"/>
      </c>
    </row>
    <row r="26" spans="1:162" s="182" customFormat="1" ht="22.5" customHeight="1">
      <c r="A26" s="178">
        <v>20</v>
      </c>
      <c r="B26" s="220">
        <f>IF('toets 1'!B26&lt;&gt;"",'toets 1'!B26,"")</f>
      </c>
      <c r="C26" s="179">
        <f t="shared" si="0"/>
      </c>
      <c r="D26" s="215"/>
      <c r="E26" s="354"/>
      <c r="F26" s="354"/>
      <c r="G26" s="354"/>
      <c r="H26" s="360"/>
      <c r="I26" s="180" t="str">
        <f t="shared" si="2"/>
        <v>V3  V4  V7  V8  V9  </v>
      </c>
      <c r="J26" s="174">
        <f t="shared" si="1"/>
      </c>
      <c r="K26" s="175">
        <f t="shared" si="3"/>
      </c>
      <c r="L26" s="176">
        <f t="shared" si="4"/>
      </c>
      <c r="M26" s="176">
        <f t="shared" si="5"/>
      </c>
      <c r="N26" s="176">
        <f t="shared" si="6"/>
      </c>
      <c r="O26" s="177">
        <f t="shared" si="7"/>
      </c>
      <c r="P26" s="158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59"/>
      <c r="DF26" s="159"/>
      <c r="DG26" s="159"/>
      <c r="DH26" s="159"/>
      <c r="DI26" s="159"/>
      <c r="DJ26" s="159"/>
      <c r="DK26" s="159"/>
      <c r="DL26" s="159"/>
      <c r="DM26" s="159"/>
      <c r="DN26" s="159"/>
      <c r="DO26" s="159"/>
      <c r="DP26" s="159"/>
      <c r="DQ26" s="159"/>
      <c r="DR26" s="159"/>
      <c r="DS26" s="159"/>
      <c r="DT26" s="159"/>
      <c r="DU26" s="159"/>
      <c r="DV26" s="159"/>
      <c r="DW26" s="159"/>
      <c r="DX26" s="159"/>
      <c r="DY26" s="159"/>
      <c r="DZ26" s="159"/>
      <c r="EA26" s="159"/>
      <c r="EB26" s="159"/>
      <c r="EC26" s="159"/>
      <c r="ED26" s="159"/>
      <c r="EE26" s="159"/>
      <c r="EF26" s="159"/>
      <c r="EG26" s="159"/>
      <c r="EH26" s="159"/>
      <c r="EI26" s="159"/>
      <c r="EJ26" s="159"/>
      <c r="EK26" s="159"/>
      <c r="EL26" s="159"/>
      <c r="EM26" s="159"/>
      <c r="EN26" s="159"/>
      <c r="EO26" s="159"/>
      <c r="EP26" s="159"/>
      <c r="EQ26" s="159"/>
      <c r="ER26" s="159"/>
      <c r="ES26" s="159"/>
      <c r="ET26" s="159"/>
      <c r="EU26" s="159"/>
      <c r="EV26" s="159"/>
      <c r="EW26" s="159"/>
      <c r="EX26" s="159"/>
      <c r="EY26" s="159"/>
      <c r="EZ26" s="159"/>
      <c r="FA26" s="159"/>
      <c r="FB26" s="159"/>
      <c r="FC26" s="159"/>
      <c r="FD26" s="159"/>
      <c r="FE26" s="159"/>
      <c r="FF26" s="159"/>
    </row>
    <row r="27" spans="1:15" ht="22.5" customHeight="1">
      <c r="A27" s="178">
        <v>21</v>
      </c>
      <c r="B27" s="220">
        <f>IF('toets 1'!B27&lt;&gt;"",'toets 1'!B27,"")</f>
      </c>
      <c r="C27" s="179">
        <f t="shared" si="0"/>
      </c>
      <c r="D27" s="215"/>
      <c r="E27" s="354"/>
      <c r="F27" s="354"/>
      <c r="G27" s="354"/>
      <c r="H27" s="360"/>
      <c r="I27" s="180" t="str">
        <f t="shared" si="2"/>
        <v>V3  V4  V7  V8  V9  </v>
      </c>
      <c r="J27" s="174">
        <f t="shared" si="1"/>
      </c>
      <c r="K27" s="175">
        <f t="shared" si="3"/>
      </c>
      <c r="L27" s="176">
        <f t="shared" si="4"/>
      </c>
      <c r="M27" s="176">
        <f t="shared" si="5"/>
      </c>
      <c r="N27" s="176">
        <f t="shared" si="6"/>
      </c>
      <c r="O27" s="177">
        <f t="shared" si="7"/>
      </c>
    </row>
    <row r="28" spans="1:15" ht="22.5" customHeight="1">
      <c r="A28" s="178">
        <v>22</v>
      </c>
      <c r="B28" s="220">
        <f>IF('toets 1'!B28&lt;&gt;"",'toets 1'!B28,"")</f>
      </c>
      <c r="C28" s="179">
        <f t="shared" si="0"/>
      </c>
      <c r="D28" s="215"/>
      <c r="E28" s="354"/>
      <c r="F28" s="354"/>
      <c r="G28" s="354"/>
      <c r="H28" s="360"/>
      <c r="I28" s="180" t="str">
        <f t="shared" si="2"/>
        <v>V3  V4  V7  V8  V9  </v>
      </c>
      <c r="J28" s="174">
        <f t="shared" si="1"/>
      </c>
      <c r="K28" s="175">
        <f t="shared" si="3"/>
      </c>
      <c r="L28" s="176">
        <f t="shared" si="4"/>
      </c>
      <c r="M28" s="176">
        <f t="shared" si="5"/>
      </c>
      <c r="N28" s="176">
        <f t="shared" si="6"/>
      </c>
      <c r="O28" s="177">
        <f t="shared" si="7"/>
      </c>
    </row>
    <row r="29" spans="1:15" ht="22.5" customHeight="1">
      <c r="A29" s="178">
        <v>23</v>
      </c>
      <c r="B29" s="220">
        <f>IF('toets 1'!B29&lt;&gt;"",'toets 1'!B29,"")</f>
      </c>
      <c r="C29" s="179">
        <f t="shared" si="0"/>
      </c>
      <c r="D29" s="215"/>
      <c r="E29" s="354"/>
      <c r="F29" s="354"/>
      <c r="G29" s="354"/>
      <c r="H29" s="360"/>
      <c r="I29" s="180" t="str">
        <f t="shared" si="2"/>
        <v>V3  V4  V7  V8  V9  </v>
      </c>
      <c r="J29" s="174">
        <f t="shared" si="1"/>
      </c>
      <c r="K29" s="175">
        <f t="shared" si="3"/>
      </c>
      <c r="L29" s="176">
        <f t="shared" si="4"/>
      </c>
      <c r="M29" s="176">
        <f t="shared" si="5"/>
      </c>
      <c r="N29" s="176">
        <f t="shared" si="6"/>
      </c>
      <c r="O29" s="177">
        <f t="shared" si="7"/>
      </c>
    </row>
    <row r="30" spans="1:15" ht="22.5" customHeight="1">
      <c r="A30" s="178">
        <v>24</v>
      </c>
      <c r="B30" s="220">
        <f>IF('toets 1'!B30&lt;&gt;"",'toets 1'!B30,"")</f>
      </c>
      <c r="C30" s="179">
        <f t="shared" si="0"/>
      </c>
      <c r="D30" s="215"/>
      <c r="E30" s="354"/>
      <c r="F30" s="354"/>
      <c r="G30" s="354"/>
      <c r="H30" s="360"/>
      <c r="I30" s="180" t="str">
        <f t="shared" si="2"/>
        <v>V3  V4  V7  V8  V9  </v>
      </c>
      <c r="J30" s="174">
        <f t="shared" si="1"/>
      </c>
      <c r="K30" s="175">
        <f t="shared" si="3"/>
      </c>
      <c r="L30" s="176">
        <f t="shared" si="4"/>
      </c>
      <c r="M30" s="176">
        <f t="shared" si="5"/>
      </c>
      <c r="N30" s="176">
        <f t="shared" si="6"/>
      </c>
      <c r="O30" s="177">
        <f t="shared" si="7"/>
      </c>
    </row>
    <row r="31" spans="1:162" s="182" customFormat="1" ht="22.5" customHeight="1">
      <c r="A31" s="178">
        <v>25</v>
      </c>
      <c r="B31" s="220">
        <f>IF('toets 1'!B31&lt;&gt;"",'toets 1'!B31,"")</f>
      </c>
      <c r="C31" s="179">
        <f t="shared" si="0"/>
      </c>
      <c r="D31" s="215"/>
      <c r="E31" s="354"/>
      <c r="F31" s="354"/>
      <c r="G31" s="354"/>
      <c r="H31" s="360"/>
      <c r="I31" s="180" t="str">
        <f t="shared" si="2"/>
        <v>V3  V4  V7  V8  V9  </v>
      </c>
      <c r="J31" s="174">
        <f t="shared" si="1"/>
      </c>
      <c r="K31" s="175">
        <f t="shared" si="3"/>
      </c>
      <c r="L31" s="176">
        <f t="shared" si="4"/>
      </c>
      <c r="M31" s="176">
        <f t="shared" si="5"/>
      </c>
      <c r="N31" s="176">
        <f t="shared" si="6"/>
      </c>
      <c r="O31" s="177">
        <f t="shared" si="7"/>
      </c>
      <c r="P31" s="158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DH31" s="159"/>
      <c r="DI31" s="159"/>
      <c r="DJ31" s="159"/>
      <c r="DK31" s="159"/>
      <c r="DL31" s="159"/>
      <c r="DM31" s="159"/>
      <c r="DN31" s="159"/>
      <c r="DO31" s="159"/>
      <c r="DP31" s="159"/>
      <c r="DQ31" s="159"/>
      <c r="DR31" s="159"/>
      <c r="DS31" s="159"/>
      <c r="DT31" s="159"/>
      <c r="DU31" s="159"/>
      <c r="DV31" s="159"/>
      <c r="DW31" s="159"/>
      <c r="DX31" s="159"/>
      <c r="DY31" s="159"/>
      <c r="DZ31" s="159"/>
      <c r="EA31" s="159"/>
      <c r="EB31" s="159"/>
      <c r="EC31" s="159"/>
      <c r="ED31" s="159"/>
      <c r="EE31" s="159"/>
      <c r="EF31" s="159"/>
      <c r="EG31" s="159"/>
      <c r="EH31" s="159"/>
      <c r="EI31" s="159"/>
      <c r="EJ31" s="159"/>
      <c r="EK31" s="159"/>
      <c r="EL31" s="159"/>
      <c r="EM31" s="159"/>
      <c r="EN31" s="159"/>
      <c r="EO31" s="159"/>
      <c r="EP31" s="159"/>
      <c r="EQ31" s="159"/>
      <c r="ER31" s="159"/>
      <c r="ES31" s="159"/>
      <c r="ET31" s="159"/>
      <c r="EU31" s="159"/>
      <c r="EV31" s="159"/>
      <c r="EW31" s="159"/>
      <c r="EX31" s="159"/>
      <c r="EY31" s="159"/>
      <c r="EZ31" s="159"/>
      <c r="FA31" s="159"/>
      <c r="FB31" s="159"/>
      <c r="FC31" s="159"/>
      <c r="FD31" s="159"/>
      <c r="FE31" s="159"/>
      <c r="FF31" s="159"/>
    </row>
    <row r="32" spans="1:15" ht="22.5" customHeight="1">
      <c r="A32" s="178">
        <v>26</v>
      </c>
      <c r="B32" s="220">
        <f>IF('toets 1'!B32&lt;&gt;"",'toets 1'!B32,"")</f>
      </c>
      <c r="C32" s="179">
        <f t="shared" si="0"/>
      </c>
      <c r="D32" s="215"/>
      <c r="E32" s="354"/>
      <c r="F32" s="354"/>
      <c r="G32" s="354"/>
      <c r="H32" s="360"/>
      <c r="I32" s="180" t="str">
        <f t="shared" si="2"/>
        <v>V3  V4  V7  V8  V9  </v>
      </c>
      <c r="J32" s="174">
        <f t="shared" si="1"/>
      </c>
      <c r="K32" s="175">
        <f t="shared" si="3"/>
      </c>
      <c r="L32" s="176">
        <f t="shared" si="4"/>
      </c>
      <c r="M32" s="176">
        <f t="shared" si="5"/>
      </c>
      <c r="N32" s="176">
        <f t="shared" si="6"/>
      </c>
      <c r="O32" s="177">
        <f t="shared" si="7"/>
      </c>
    </row>
    <row r="33" spans="1:15" ht="22.5" customHeight="1">
      <c r="A33" s="178">
        <v>27</v>
      </c>
      <c r="B33" s="220">
        <f>IF('toets 1'!B33&lt;&gt;"",'toets 1'!B33,"")</f>
      </c>
      <c r="C33" s="179">
        <f t="shared" si="0"/>
      </c>
      <c r="D33" s="215"/>
      <c r="E33" s="354"/>
      <c r="F33" s="354"/>
      <c r="G33" s="354"/>
      <c r="H33" s="360"/>
      <c r="I33" s="180" t="str">
        <f t="shared" si="2"/>
        <v>V3  V4  V7  V8  V9  </v>
      </c>
      <c r="J33" s="174">
        <f t="shared" si="1"/>
      </c>
      <c r="K33" s="175">
        <f t="shared" si="3"/>
      </c>
      <c r="L33" s="176">
        <f t="shared" si="4"/>
      </c>
      <c r="M33" s="176">
        <f t="shared" si="5"/>
      </c>
      <c r="N33" s="176">
        <f t="shared" si="6"/>
      </c>
      <c r="O33" s="177">
        <f t="shared" si="7"/>
      </c>
    </row>
    <row r="34" spans="1:15" ht="22.5" customHeight="1">
      <c r="A34" s="178">
        <v>28</v>
      </c>
      <c r="B34" s="220">
        <f>IF('toets 1'!B34&lt;&gt;"",'toets 1'!B34,"")</f>
      </c>
      <c r="C34" s="179">
        <f t="shared" si="0"/>
      </c>
      <c r="D34" s="215"/>
      <c r="E34" s="354"/>
      <c r="F34" s="354"/>
      <c r="G34" s="354"/>
      <c r="H34" s="360"/>
      <c r="I34" s="180" t="str">
        <f t="shared" si="2"/>
        <v>V3  V4  V7  V8  V9  </v>
      </c>
      <c r="J34" s="174">
        <f t="shared" si="1"/>
      </c>
      <c r="K34" s="175">
        <f t="shared" si="3"/>
      </c>
      <c r="L34" s="176">
        <f t="shared" si="4"/>
      </c>
      <c r="M34" s="176">
        <f t="shared" si="5"/>
      </c>
      <c r="N34" s="176">
        <f t="shared" si="6"/>
      </c>
      <c r="O34" s="177">
        <f t="shared" si="7"/>
      </c>
    </row>
    <row r="35" spans="1:15" ht="22.5" customHeight="1">
      <c r="A35" s="178">
        <v>29</v>
      </c>
      <c r="B35" s="220">
        <f>IF('toets 1'!B35&lt;&gt;"",'toets 1'!B35,"")</f>
      </c>
      <c r="C35" s="179">
        <f t="shared" si="0"/>
      </c>
      <c r="D35" s="215"/>
      <c r="E35" s="354"/>
      <c r="F35" s="354"/>
      <c r="G35" s="354"/>
      <c r="H35" s="360"/>
      <c r="I35" s="180" t="str">
        <f t="shared" si="2"/>
        <v>V3  V4  V7  V8  V9  </v>
      </c>
      <c r="J35" s="174">
        <f t="shared" si="1"/>
      </c>
      <c r="K35" s="175">
        <f t="shared" si="3"/>
      </c>
      <c r="L35" s="176">
        <f t="shared" si="4"/>
      </c>
      <c r="M35" s="176">
        <f t="shared" si="5"/>
      </c>
      <c r="N35" s="176">
        <f t="shared" si="6"/>
      </c>
      <c r="O35" s="177">
        <f t="shared" si="7"/>
      </c>
    </row>
    <row r="36" spans="1:162" s="182" customFormat="1" ht="22.5" customHeight="1">
      <c r="A36" s="178">
        <v>30</v>
      </c>
      <c r="B36" s="220">
        <f>IF('toets 1'!B36&lt;&gt;"",'toets 1'!B36,"")</f>
      </c>
      <c r="C36" s="179">
        <f t="shared" si="0"/>
      </c>
      <c r="D36" s="215"/>
      <c r="E36" s="354"/>
      <c r="F36" s="354"/>
      <c r="G36" s="354"/>
      <c r="H36" s="360"/>
      <c r="I36" s="180" t="str">
        <f t="shared" si="2"/>
        <v>V3  V4  V7  V8  V9  </v>
      </c>
      <c r="J36" s="174">
        <f t="shared" si="1"/>
      </c>
      <c r="K36" s="175">
        <f t="shared" si="3"/>
      </c>
      <c r="L36" s="176">
        <f t="shared" si="4"/>
      </c>
      <c r="M36" s="176">
        <f t="shared" si="5"/>
      </c>
      <c r="N36" s="176">
        <f t="shared" si="6"/>
      </c>
      <c r="O36" s="177">
        <f t="shared" si="7"/>
      </c>
      <c r="P36" s="158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/>
      <c r="DC36" s="159"/>
      <c r="DD36" s="159"/>
      <c r="DE36" s="159"/>
      <c r="DF36" s="159"/>
      <c r="DG36" s="159"/>
      <c r="DH36" s="159"/>
      <c r="DI36" s="159"/>
      <c r="DJ36" s="159"/>
      <c r="DK36" s="159"/>
      <c r="DL36" s="159"/>
      <c r="DM36" s="159"/>
      <c r="DN36" s="159"/>
      <c r="DO36" s="159"/>
      <c r="DP36" s="159"/>
      <c r="DQ36" s="159"/>
      <c r="DR36" s="159"/>
      <c r="DS36" s="159"/>
      <c r="DT36" s="159"/>
      <c r="DU36" s="159"/>
      <c r="DV36" s="159"/>
      <c r="DW36" s="159"/>
      <c r="DX36" s="159"/>
      <c r="DY36" s="159"/>
      <c r="DZ36" s="159"/>
      <c r="EA36" s="159"/>
      <c r="EB36" s="159"/>
      <c r="EC36" s="159"/>
      <c r="ED36" s="159"/>
      <c r="EE36" s="159"/>
      <c r="EF36" s="159"/>
      <c r="EG36" s="159"/>
      <c r="EH36" s="159"/>
      <c r="EI36" s="159"/>
      <c r="EJ36" s="159"/>
      <c r="EK36" s="159"/>
      <c r="EL36" s="159"/>
      <c r="EM36" s="159"/>
      <c r="EN36" s="159"/>
      <c r="EO36" s="159"/>
      <c r="EP36" s="159"/>
      <c r="EQ36" s="159"/>
      <c r="ER36" s="159"/>
      <c r="ES36" s="159"/>
      <c r="ET36" s="159"/>
      <c r="EU36" s="159"/>
      <c r="EV36" s="159"/>
      <c r="EW36" s="159"/>
      <c r="EX36" s="159"/>
      <c r="EY36" s="159"/>
      <c r="EZ36" s="159"/>
      <c r="FA36" s="159"/>
      <c r="FB36" s="159"/>
      <c r="FC36" s="159"/>
      <c r="FD36" s="159"/>
      <c r="FE36" s="159"/>
      <c r="FF36" s="159"/>
    </row>
    <row r="37" spans="1:15" ht="22.5" customHeight="1">
      <c r="A37" s="178">
        <v>31</v>
      </c>
      <c r="B37" s="220">
        <f>IF('toets 1'!B37&lt;&gt;"",'toets 1'!B37,"")</f>
      </c>
      <c r="C37" s="179">
        <f t="shared" si="0"/>
      </c>
      <c r="D37" s="215"/>
      <c r="E37" s="354"/>
      <c r="F37" s="354"/>
      <c r="G37" s="354"/>
      <c r="H37" s="360"/>
      <c r="I37" s="180" t="str">
        <f t="shared" si="2"/>
        <v>V3  V4  V7  V8  V9  </v>
      </c>
      <c r="J37" s="174">
        <f t="shared" si="1"/>
      </c>
      <c r="K37" s="175">
        <f t="shared" si="3"/>
      </c>
      <c r="L37" s="176">
        <f t="shared" si="4"/>
      </c>
      <c r="M37" s="176">
        <f t="shared" si="5"/>
      </c>
      <c r="N37" s="176">
        <f t="shared" si="6"/>
      </c>
      <c r="O37" s="177">
        <f t="shared" si="7"/>
      </c>
    </row>
    <row r="38" spans="1:15" ht="22.5" customHeight="1">
      <c r="A38" s="178">
        <v>32</v>
      </c>
      <c r="B38" s="220">
        <f>IF('toets 1'!B38&lt;&gt;"",'toets 1'!B38,"")</f>
      </c>
      <c r="C38" s="179">
        <f t="shared" si="0"/>
      </c>
      <c r="D38" s="215"/>
      <c r="E38" s="354"/>
      <c r="F38" s="354"/>
      <c r="G38" s="354"/>
      <c r="H38" s="360"/>
      <c r="I38" s="180" t="str">
        <f t="shared" si="2"/>
        <v>V3  V4  V7  V8  V9  </v>
      </c>
      <c r="J38" s="174">
        <f t="shared" si="1"/>
      </c>
      <c r="K38" s="175">
        <f t="shared" si="3"/>
      </c>
      <c r="L38" s="176">
        <f t="shared" si="4"/>
      </c>
      <c r="M38" s="176">
        <f t="shared" si="5"/>
      </c>
      <c r="N38" s="176">
        <f t="shared" si="6"/>
      </c>
      <c r="O38" s="177">
        <f t="shared" si="7"/>
      </c>
    </row>
    <row r="39" spans="1:15" ht="22.5" customHeight="1">
      <c r="A39" s="178">
        <v>33</v>
      </c>
      <c r="B39" s="220">
        <f>IF('toets 1'!B39&lt;&gt;"",'toets 1'!B39,"")</f>
      </c>
      <c r="C39" s="179">
        <f t="shared" si="0"/>
      </c>
      <c r="D39" s="215"/>
      <c r="E39" s="354"/>
      <c r="F39" s="354"/>
      <c r="G39" s="354"/>
      <c r="H39" s="360"/>
      <c r="I39" s="180" t="str">
        <f t="shared" si="2"/>
        <v>V3  V4  V7  V8  V9  </v>
      </c>
      <c r="J39" s="174">
        <f t="shared" si="1"/>
      </c>
      <c r="K39" s="175">
        <f t="shared" si="3"/>
      </c>
      <c r="L39" s="176">
        <f t="shared" si="4"/>
      </c>
      <c r="M39" s="176">
        <f t="shared" si="5"/>
      </c>
      <c r="N39" s="176">
        <f t="shared" si="6"/>
      </c>
      <c r="O39" s="177">
        <f t="shared" si="7"/>
      </c>
    </row>
    <row r="40" spans="1:15" ht="22.5" customHeight="1">
      <c r="A40" s="178">
        <v>34</v>
      </c>
      <c r="B40" s="220">
        <f>IF('toets 1'!B40&lt;&gt;"",'toets 1'!B40,"")</f>
      </c>
      <c r="C40" s="179">
        <f t="shared" si="0"/>
      </c>
      <c r="D40" s="215"/>
      <c r="E40" s="354"/>
      <c r="F40" s="354"/>
      <c r="G40" s="354"/>
      <c r="H40" s="360"/>
      <c r="I40" s="180" t="str">
        <f t="shared" si="2"/>
        <v>V3  V4  V7  V8  V9  </v>
      </c>
      <c r="J40" s="174">
        <f t="shared" si="1"/>
      </c>
      <c r="K40" s="175">
        <f t="shared" si="3"/>
      </c>
      <c r="L40" s="176">
        <f t="shared" si="4"/>
      </c>
      <c r="M40" s="176">
        <f t="shared" si="5"/>
      </c>
      <c r="N40" s="176">
        <f t="shared" si="6"/>
      </c>
      <c r="O40" s="177">
        <f t="shared" si="7"/>
      </c>
    </row>
    <row r="41" spans="1:15" ht="22.5" customHeight="1" thickBot="1">
      <c r="A41" s="183">
        <v>35</v>
      </c>
      <c r="B41" s="221">
        <f>IF('toets 1'!B41&lt;&gt;"",'toets 1'!B41,"")</f>
      </c>
      <c r="C41" s="184">
        <f>IF(COUNTBLANK(D41:H41)=5,"",SUM(D41:H41))</f>
      </c>
      <c r="D41" s="217"/>
      <c r="E41" s="355"/>
      <c r="F41" s="355"/>
      <c r="G41" s="355"/>
      <c r="H41" s="361"/>
      <c r="I41" s="185" t="str">
        <f t="shared" si="2"/>
        <v>V3  V4  V7  V8  V9  </v>
      </c>
      <c r="J41" s="186">
        <f t="shared" si="1"/>
      </c>
      <c r="K41" s="187">
        <f t="shared" si="3"/>
      </c>
      <c r="L41" s="188">
        <f t="shared" si="4"/>
      </c>
      <c r="M41" s="188">
        <f t="shared" si="5"/>
      </c>
      <c r="N41" s="188">
        <f t="shared" si="6"/>
      </c>
      <c r="O41" s="189">
        <f t="shared" si="7"/>
      </c>
    </row>
    <row r="42" spans="1:15" ht="22.5" customHeight="1" thickBot="1">
      <c r="A42" s="190"/>
      <c r="B42" s="191" t="s">
        <v>3</v>
      </c>
      <c r="C42" s="192">
        <f aca="true" t="shared" si="8" ref="C42:H42">IF($A41-$A43=0,"",SUM(C7:C41)/($A41-$A43))</f>
      </c>
      <c r="D42" s="193">
        <f t="shared" si="8"/>
      </c>
      <c r="E42" s="194">
        <f t="shared" si="8"/>
      </c>
      <c r="F42" s="194">
        <f t="shared" si="8"/>
      </c>
      <c r="G42" s="194">
        <f t="shared" si="8"/>
      </c>
      <c r="H42" s="195">
        <f t="shared" si="8"/>
      </c>
      <c r="I42" s="196"/>
      <c r="J42" s="186">
        <f aca="true" t="shared" si="9" ref="J42:O42">IF($A41-$A43=0,"",SUM(J7:J41)/($A41-$A43))</f>
      </c>
      <c r="K42" s="197">
        <f t="shared" si="9"/>
      </c>
      <c r="L42" s="198">
        <f t="shared" si="9"/>
      </c>
      <c r="M42" s="198">
        <f t="shared" si="9"/>
      </c>
      <c r="N42" s="198">
        <f t="shared" si="9"/>
      </c>
      <c r="O42" s="199">
        <f t="shared" si="9"/>
      </c>
    </row>
    <row r="43" spans="1:162" s="204" customFormat="1" ht="22.5" customHeight="1">
      <c r="A43" s="200">
        <f>COUNTBLANK(C$7:C$41)</f>
        <v>35</v>
      </c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2"/>
      <c r="M43" s="202"/>
      <c r="N43" s="202"/>
      <c r="O43" s="202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203"/>
      <c r="BI43" s="203"/>
      <c r="BJ43" s="203"/>
      <c r="BK43" s="203"/>
      <c r="BL43" s="203"/>
      <c r="BM43" s="203"/>
      <c r="BN43" s="203"/>
      <c r="BO43" s="203"/>
      <c r="BP43" s="203"/>
      <c r="BQ43" s="203"/>
      <c r="BR43" s="203"/>
      <c r="BS43" s="203"/>
      <c r="BT43" s="203"/>
      <c r="BU43" s="203"/>
      <c r="BV43" s="203"/>
      <c r="BW43" s="203"/>
      <c r="BX43" s="203"/>
      <c r="BY43" s="203"/>
      <c r="BZ43" s="203"/>
      <c r="CA43" s="203"/>
      <c r="CB43" s="203"/>
      <c r="CC43" s="203"/>
      <c r="CD43" s="203"/>
      <c r="CE43" s="203"/>
      <c r="CF43" s="203"/>
      <c r="CG43" s="203"/>
      <c r="CH43" s="203"/>
      <c r="CI43" s="203"/>
      <c r="CJ43" s="203"/>
      <c r="CK43" s="203"/>
      <c r="CL43" s="203"/>
      <c r="CM43" s="203"/>
      <c r="CN43" s="203"/>
      <c r="CO43" s="203"/>
      <c r="CP43" s="203"/>
      <c r="CQ43" s="203"/>
      <c r="CR43" s="203"/>
      <c r="CS43" s="203"/>
      <c r="CT43" s="203"/>
      <c r="CU43" s="203"/>
      <c r="CV43" s="203"/>
      <c r="CW43" s="203"/>
      <c r="CX43" s="203"/>
      <c r="CY43" s="203"/>
      <c r="CZ43" s="203"/>
      <c r="DA43" s="203"/>
      <c r="DB43" s="203"/>
      <c r="DC43" s="203"/>
      <c r="DD43" s="203"/>
      <c r="DE43" s="203"/>
      <c r="DF43" s="203"/>
      <c r="DG43" s="203"/>
      <c r="DH43" s="203"/>
      <c r="DI43" s="203"/>
      <c r="DJ43" s="203"/>
      <c r="DK43" s="203"/>
      <c r="DL43" s="203"/>
      <c r="DM43" s="203"/>
      <c r="DN43" s="203"/>
      <c r="DO43" s="203"/>
      <c r="DP43" s="203"/>
      <c r="DQ43" s="203"/>
      <c r="DR43" s="203"/>
      <c r="DS43" s="203"/>
      <c r="DT43" s="203"/>
      <c r="DU43" s="203"/>
      <c r="DV43" s="203"/>
      <c r="DW43" s="203"/>
      <c r="DX43" s="203"/>
      <c r="DY43" s="203"/>
      <c r="DZ43" s="203"/>
      <c r="EA43" s="203"/>
      <c r="EB43" s="203"/>
      <c r="EC43" s="203"/>
      <c r="ED43" s="203"/>
      <c r="EE43" s="203"/>
      <c r="EF43" s="203"/>
      <c r="EG43" s="203"/>
      <c r="EH43" s="203"/>
      <c r="EI43" s="203"/>
      <c r="EJ43" s="203"/>
      <c r="EK43" s="203"/>
      <c r="EL43" s="203"/>
      <c r="EM43" s="203"/>
      <c r="EN43" s="203"/>
      <c r="EO43" s="203"/>
      <c r="EP43" s="203"/>
      <c r="EQ43" s="203"/>
      <c r="ER43" s="203"/>
      <c r="ES43" s="203"/>
      <c r="ET43" s="203"/>
      <c r="EU43" s="203"/>
      <c r="EV43" s="203"/>
      <c r="EW43" s="203"/>
      <c r="EX43" s="203"/>
      <c r="EY43" s="203"/>
      <c r="EZ43" s="203"/>
      <c r="FA43" s="203"/>
      <c r="FB43" s="203"/>
      <c r="FC43" s="203"/>
      <c r="FD43" s="203"/>
      <c r="FE43" s="203"/>
      <c r="FF43" s="203"/>
    </row>
    <row r="44" spans="11:16" ht="11.25">
      <c r="K44" s="208"/>
      <c r="L44" s="208"/>
      <c r="M44" s="208"/>
      <c r="N44" s="208"/>
      <c r="O44" s="208"/>
      <c r="P44" s="159"/>
    </row>
    <row r="45" spans="11:16" ht="11.25">
      <c r="K45" s="208"/>
      <c r="L45" s="208"/>
      <c r="M45" s="208"/>
      <c r="N45" s="208"/>
      <c r="O45" s="208"/>
      <c r="P45" s="159"/>
    </row>
    <row r="46" spans="11:16" ht="11.25">
      <c r="K46" s="208"/>
      <c r="L46" s="208"/>
      <c r="M46" s="208"/>
      <c r="N46" s="208"/>
      <c r="O46" s="208"/>
      <c r="P46" s="159"/>
    </row>
    <row r="47" spans="11:16" ht="11.25">
      <c r="K47" s="208"/>
      <c r="L47" s="208"/>
      <c r="M47" s="208"/>
      <c r="N47" s="208"/>
      <c r="O47" s="208"/>
      <c r="P47" s="159"/>
    </row>
    <row r="48" spans="11:16" ht="11.25">
      <c r="K48" s="208"/>
      <c r="L48" s="208"/>
      <c r="M48" s="208"/>
      <c r="N48" s="208"/>
      <c r="O48" s="208"/>
      <c r="P48" s="159"/>
    </row>
    <row r="49" spans="3:16" ht="11.25">
      <c r="C49" s="206">
        <f>IF($A48-$A50=0,"",SUM(C14:C48)/($A48-$A50))</f>
      </c>
      <c r="K49" s="208"/>
      <c r="L49" s="208"/>
      <c r="M49" s="208"/>
      <c r="N49" s="208"/>
      <c r="O49" s="208"/>
      <c r="P49" s="159"/>
    </row>
    <row r="50" spans="11:16" ht="11.25">
      <c r="K50" s="208"/>
      <c r="L50" s="208"/>
      <c r="M50" s="208"/>
      <c r="N50" s="208"/>
      <c r="O50" s="208"/>
      <c r="P50" s="159"/>
    </row>
    <row r="51" spans="11:16" ht="11.25">
      <c r="K51" s="208"/>
      <c r="L51" s="208"/>
      <c r="M51" s="208"/>
      <c r="N51" s="208"/>
      <c r="O51" s="208"/>
      <c r="P51" s="159"/>
    </row>
    <row r="52" spans="11:16" ht="11.25">
      <c r="K52" s="208"/>
      <c r="L52" s="208"/>
      <c r="M52" s="208"/>
      <c r="N52" s="208"/>
      <c r="O52" s="208"/>
      <c r="P52" s="159"/>
    </row>
    <row r="53" spans="11:16" ht="11.25">
      <c r="K53" s="208"/>
      <c r="L53" s="208"/>
      <c r="M53" s="208"/>
      <c r="N53" s="208"/>
      <c r="O53" s="208"/>
      <c r="P53" s="159"/>
    </row>
    <row r="54" spans="11:16" ht="11.25">
      <c r="K54" s="208"/>
      <c r="L54" s="208"/>
      <c r="M54" s="208"/>
      <c r="N54" s="208"/>
      <c r="O54" s="208"/>
      <c r="P54" s="159"/>
    </row>
    <row r="55" spans="11:16" ht="11.25">
      <c r="K55" s="208"/>
      <c r="L55" s="208"/>
      <c r="M55" s="208"/>
      <c r="N55" s="208"/>
      <c r="O55" s="208"/>
      <c r="P55" s="159"/>
    </row>
    <row r="56" spans="11:16" ht="11.25">
      <c r="K56" s="208"/>
      <c r="L56" s="208"/>
      <c r="M56" s="208"/>
      <c r="N56" s="208"/>
      <c r="O56" s="208"/>
      <c r="P56" s="159"/>
    </row>
    <row r="57" spans="11:16" ht="11.25">
      <c r="K57" s="208"/>
      <c r="L57" s="208"/>
      <c r="M57" s="208"/>
      <c r="N57" s="208"/>
      <c r="O57" s="208"/>
      <c r="P57" s="159"/>
    </row>
    <row r="58" spans="11:16" ht="11.25">
      <c r="K58" s="208"/>
      <c r="L58" s="208"/>
      <c r="M58" s="208"/>
      <c r="N58" s="208"/>
      <c r="O58" s="208"/>
      <c r="P58" s="159"/>
    </row>
    <row r="59" spans="11:16" ht="11.25">
      <c r="K59" s="208"/>
      <c r="L59" s="208"/>
      <c r="M59" s="208"/>
      <c r="N59" s="208"/>
      <c r="O59" s="208"/>
      <c r="P59" s="159"/>
    </row>
    <row r="60" spans="11:16" ht="11.25">
      <c r="K60" s="208"/>
      <c r="L60" s="208"/>
      <c r="M60" s="208"/>
      <c r="N60" s="208"/>
      <c r="O60" s="208"/>
      <c r="P60" s="159"/>
    </row>
    <row r="61" spans="11:16" ht="11.25">
      <c r="K61" s="208"/>
      <c r="L61" s="208"/>
      <c r="M61" s="208"/>
      <c r="N61" s="208"/>
      <c r="O61" s="208"/>
      <c r="P61" s="159"/>
    </row>
    <row r="62" spans="11:16" ht="11.25">
      <c r="K62" s="208"/>
      <c r="L62" s="208"/>
      <c r="M62" s="208"/>
      <c r="N62" s="208"/>
      <c r="O62" s="208"/>
      <c r="P62" s="159"/>
    </row>
    <row r="63" spans="11:16" ht="11.25">
      <c r="K63" s="208"/>
      <c r="L63" s="208"/>
      <c r="M63" s="208"/>
      <c r="N63" s="208"/>
      <c r="O63" s="208"/>
      <c r="P63" s="159"/>
    </row>
    <row r="64" spans="11:16" ht="11.25">
      <c r="K64" s="208"/>
      <c r="L64" s="208"/>
      <c r="M64" s="208"/>
      <c r="N64" s="208"/>
      <c r="O64" s="208"/>
      <c r="P64" s="159"/>
    </row>
    <row r="65" spans="11:16" ht="11.25">
      <c r="K65" s="208"/>
      <c r="L65" s="208"/>
      <c r="M65" s="208"/>
      <c r="N65" s="208"/>
      <c r="O65" s="208"/>
      <c r="P65" s="159"/>
    </row>
    <row r="66" spans="11:16" ht="11.25">
      <c r="K66" s="208"/>
      <c r="L66" s="208"/>
      <c r="M66" s="208"/>
      <c r="N66" s="208"/>
      <c r="O66" s="208"/>
      <c r="P66" s="159"/>
    </row>
    <row r="67" spans="11:16" ht="11.25">
      <c r="K67" s="208"/>
      <c r="L67" s="208"/>
      <c r="M67" s="208"/>
      <c r="N67" s="208"/>
      <c r="O67" s="208"/>
      <c r="P67" s="159"/>
    </row>
    <row r="68" spans="11:16" ht="11.25">
      <c r="K68" s="208"/>
      <c r="L68" s="208"/>
      <c r="M68" s="208"/>
      <c r="N68" s="208"/>
      <c r="O68" s="208"/>
      <c r="P68" s="159"/>
    </row>
    <row r="69" spans="11:16" ht="11.25">
      <c r="K69" s="208"/>
      <c r="L69" s="208"/>
      <c r="M69" s="208"/>
      <c r="N69" s="208"/>
      <c r="O69" s="208"/>
      <c r="P69" s="159"/>
    </row>
    <row r="70" spans="11:16" ht="11.25">
      <c r="K70" s="208"/>
      <c r="L70" s="208"/>
      <c r="M70" s="208"/>
      <c r="N70" s="208"/>
      <c r="O70" s="208"/>
      <c r="P70" s="159"/>
    </row>
    <row r="71" spans="11:16" ht="11.25">
      <c r="K71" s="208"/>
      <c r="L71" s="208"/>
      <c r="M71" s="208"/>
      <c r="N71" s="208"/>
      <c r="O71" s="208"/>
      <c r="P71" s="159"/>
    </row>
    <row r="72" spans="11:16" ht="11.25">
      <c r="K72" s="208"/>
      <c r="L72" s="208"/>
      <c r="M72" s="208"/>
      <c r="N72" s="208"/>
      <c r="O72" s="208"/>
      <c r="P72" s="159"/>
    </row>
    <row r="73" spans="11:16" ht="11.25">
      <c r="K73" s="208"/>
      <c r="L73" s="208"/>
      <c r="M73" s="208"/>
      <c r="N73" s="208"/>
      <c r="O73" s="208"/>
      <c r="P73" s="159"/>
    </row>
    <row r="74" spans="11:16" ht="11.25">
      <c r="K74" s="208"/>
      <c r="L74" s="208"/>
      <c r="M74" s="208"/>
      <c r="N74" s="208"/>
      <c r="O74" s="208"/>
      <c r="P74" s="159"/>
    </row>
    <row r="75" spans="11:16" ht="11.25">
      <c r="K75" s="208"/>
      <c r="L75" s="208"/>
      <c r="M75" s="208"/>
      <c r="N75" s="208"/>
      <c r="O75" s="208"/>
      <c r="P75" s="159"/>
    </row>
    <row r="76" spans="11:16" ht="11.25">
      <c r="K76" s="208"/>
      <c r="L76" s="208"/>
      <c r="M76" s="208"/>
      <c r="N76" s="208"/>
      <c r="O76" s="208"/>
      <c r="P76" s="159"/>
    </row>
    <row r="77" spans="11:16" ht="11.25">
      <c r="K77" s="208"/>
      <c r="L77" s="208"/>
      <c r="M77" s="208"/>
      <c r="N77" s="208"/>
      <c r="O77" s="208"/>
      <c r="P77" s="159"/>
    </row>
    <row r="78" spans="11:16" ht="11.25">
      <c r="K78" s="208"/>
      <c r="L78" s="208"/>
      <c r="M78" s="208"/>
      <c r="N78" s="208"/>
      <c r="O78" s="208"/>
      <c r="P78" s="159"/>
    </row>
    <row r="79" spans="11:16" ht="11.25">
      <c r="K79" s="208"/>
      <c r="L79" s="208"/>
      <c r="M79" s="208"/>
      <c r="N79" s="208"/>
      <c r="O79" s="208"/>
      <c r="P79" s="159"/>
    </row>
    <row r="80" spans="11:16" ht="11.25">
      <c r="K80" s="208"/>
      <c r="L80" s="208"/>
      <c r="M80" s="208"/>
      <c r="N80" s="208"/>
      <c r="O80" s="208"/>
      <c r="P80" s="159"/>
    </row>
    <row r="81" spans="11:16" ht="11.25">
      <c r="K81" s="208"/>
      <c r="L81" s="208"/>
      <c r="M81" s="208"/>
      <c r="N81" s="208"/>
      <c r="O81" s="208"/>
      <c r="P81" s="159"/>
    </row>
    <row r="82" spans="11:16" ht="11.25">
      <c r="K82" s="208"/>
      <c r="L82" s="208"/>
      <c r="M82" s="208"/>
      <c r="N82" s="208"/>
      <c r="O82" s="208"/>
      <c r="P82" s="159"/>
    </row>
    <row r="83" spans="11:16" ht="11.25">
      <c r="K83" s="208"/>
      <c r="L83" s="208"/>
      <c r="M83" s="208"/>
      <c r="N83" s="208"/>
      <c r="O83" s="208"/>
      <c r="P83" s="159"/>
    </row>
    <row r="84" spans="11:16" ht="11.25">
      <c r="K84" s="208"/>
      <c r="L84" s="208"/>
      <c r="M84" s="208"/>
      <c r="N84" s="208"/>
      <c r="O84" s="208"/>
      <c r="P84" s="159"/>
    </row>
    <row r="85" spans="11:16" ht="11.25">
      <c r="K85" s="208"/>
      <c r="L85" s="208"/>
      <c r="M85" s="208"/>
      <c r="N85" s="208"/>
      <c r="O85" s="208"/>
      <c r="P85" s="159"/>
    </row>
    <row r="86" spans="11:16" ht="11.25">
      <c r="K86" s="208"/>
      <c r="L86" s="208"/>
      <c r="M86" s="208"/>
      <c r="N86" s="208"/>
      <c r="O86" s="208"/>
      <c r="P86" s="159"/>
    </row>
    <row r="87" spans="11:16" ht="11.25">
      <c r="K87" s="208"/>
      <c r="L87" s="208"/>
      <c r="M87" s="208"/>
      <c r="N87" s="208"/>
      <c r="O87" s="208"/>
      <c r="P87" s="159"/>
    </row>
    <row r="88" spans="11:16" ht="11.25">
      <c r="K88" s="208"/>
      <c r="L88" s="208"/>
      <c r="M88" s="208"/>
      <c r="N88" s="208"/>
      <c r="O88" s="208"/>
      <c r="P88" s="159"/>
    </row>
    <row r="89" spans="11:16" ht="11.25">
      <c r="K89" s="208"/>
      <c r="L89" s="208"/>
      <c r="M89" s="208"/>
      <c r="N89" s="208"/>
      <c r="O89" s="208"/>
      <c r="P89" s="159"/>
    </row>
    <row r="90" spans="11:16" ht="11.25">
      <c r="K90" s="208"/>
      <c r="L90" s="208"/>
      <c r="M90" s="208"/>
      <c r="N90" s="208"/>
      <c r="O90" s="208"/>
      <c r="P90" s="159"/>
    </row>
    <row r="91" spans="11:16" ht="11.25">
      <c r="K91" s="208"/>
      <c r="L91" s="208"/>
      <c r="M91" s="208"/>
      <c r="N91" s="208"/>
      <c r="O91" s="208"/>
      <c r="P91" s="159"/>
    </row>
    <row r="92" spans="11:16" ht="11.25">
      <c r="K92" s="208"/>
      <c r="L92" s="208"/>
      <c r="M92" s="208"/>
      <c r="N92" s="208"/>
      <c r="O92" s="208"/>
      <c r="P92" s="159"/>
    </row>
    <row r="93" spans="11:16" ht="11.25">
      <c r="K93" s="208"/>
      <c r="L93" s="208"/>
      <c r="M93" s="208"/>
      <c r="N93" s="208"/>
      <c r="O93" s="208"/>
      <c r="P93" s="159"/>
    </row>
    <row r="94" spans="11:16" ht="11.25">
      <c r="K94" s="208"/>
      <c r="L94" s="208"/>
      <c r="M94" s="208"/>
      <c r="N94" s="208"/>
      <c r="O94" s="208"/>
      <c r="P94" s="159"/>
    </row>
    <row r="95" spans="11:16" ht="11.25">
      <c r="K95" s="208"/>
      <c r="L95" s="208"/>
      <c r="M95" s="208"/>
      <c r="N95" s="208"/>
      <c r="O95" s="208"/>
      <c r="P95" s="159"/>
    </row>
    <row r="96" ht="11.25">
      <c r="P96" s="159"/>
    </row>
    <row r="97" ht="11.25">
      <c r="P97" s="159"/>
    </row>
    <row r="98" ht="11.25">
      <c r="P98" s="159"/>
    </row>
    <row r="99" ht="11.25">
      <c r="P99" s="159"/>
    </row>
    <row r="100" ht="11.25">
      <c r="P100" s="159"/>
    </row>
    <row r="101" ht="11.25">
      <c r="P101" s="159"/>
    </row>
    <row r="102" ht="11.25">
      <c r="P102" s="159"/>
    </row>
    <row r="103" ht="11.25">
      <c r="P103" s="159"/>
    </row>
    <row r="104" ht="11.25">
      <c r="P104" s="159"/>
    </row>
    <row r="105" ht="11.25">
      <c r="P105" s="159"/>
    </row>
    <row r="106" ht="11.25">
      <c r="P106" s="159"/>
    </row>
    <row r="107" ht="11.25">
      <c r="P107" s="159"/>
    </row>
    <row r="108" ht="11.25">
      <c r="P108" s="159"/>
    </row>
    <row r="109" ht="11.25">
      <c r="P109" s="159"/>
    </row>
    <row r="110" ht="11.25">
      <c r="P110" s="159"/>
    </row>
    <row r="111" ht="11.25">
      <c r="P111" s="159"/>
    </row>
    <row r="112" ht="11.25">
      <c r="P112" s="159"/>
    </row>
    <row r="113" ht="11.25">
      <c r="P113" s="159"/>
    </row>
    <row r="114" ht="11.25">
      <c r="P114" s="159"/>
    </row>
    <row r="115" ht="11.25">
      <c r="P115" s="159"/>
    </row>
    <row r="116" ht="11.25">
      <c r="P116" s="159"/>
    </row>
    <row r="117" ht="11.25">
      <c r="P117" s="159"/>
    </row>
    <row r="118" ht="11.25">
      <c r="P118" s="159"/>
    </row>
    <row r="119" ht="11.25">
      <c r="P119" s="159"/>
    </row>
    <row r="120" ht="11.25">
      <c r="P120" s="159"/>
    </row>
    <row r="121" ht="11.25">
      <c r="P121" s="159"/>
    </row>
    <row r="122" ht="11.25">
      <c r="P122" s="159"/>
    </row>
    <row r="123" ht="11.25">
      <c r="P123" s="159"/>
    </row>
    <row r="124" ht="11.25">
      <c r="P124" s="159"/>
    </row>
    <row r="125" ht="11.25">
      <c r="P125" s="159"/>
    </row>
    <row r="126" ht="11.25">
      <c r="P126" s="159"/>
    </row>
    <row r="127" ht="11.25">
      <c r="P127" s="159"/>
    </row>
    <row r="128" ht="11.25">
      <c r="P128" s="159"/>
    </row>
    <row r="129" ht="11.25">
      <c r="P129" s="159"/>
    </row>
    <row r="130" ht="11.25">
      <c r="P130" s="159"/>
    </row>
    <row r="131" ht="11.25">
      <c r="P131" s="159"/>
    </row>
    <row r="132" ht="11.25">
      <c r="P132" s="159"/>
    </row>
    <row r="133" ht="11.25">
      <c r="P133" s="159"/>
    </row>
    <row r="134" ht="11.25">
      <c r="P134" s="159"/>
    </row>
    <row r="135" ht="11.25">
      <c r="P135" s="159"/>
    </row>
    <row r="136" ht="11.25">
      <c r="P136" s="159"/>
    </row>
    <row r="137" ht="11.25">
      <c r="P137" s="159"/>
    </row>
    <row r="138" ht="11.25">
      <c r="P138" s="159"/>
    </row>
    <row r="139" ht="11.25">
      <c r="P139" s="159"/>
    </row>
    <row r="140" ht="11.25">
      <c r="P140" s="159"/>
    </row>
    <row r="141" ht="11.25">
      <c r="P141" s="159"/>
    </row>
    <row r="142" ht="11.25">
      <c r="P142" s="159"/>
    </row>
    <row r="143" ht="11.25">
      <c r="P143" s="159"/>
    </row>
    <row r="144" ht="11.25">
      <c r="P144" s="159"/>
    </row>
    <row r="145" ht="11.25">
      <c r="P145" s="159"/>
    </row>
    <row r="146" ht="11.25">
      <c r="P146" s="159"/>
    </row>
    <row r="147" ht="11.25">
      <c r="P147" s="159"/>
    </row>
    <row r="148" ht="11.25">
      <c r="P148" s="159"/>
    </row>
    <row r="149" ht="11.25">
      <c r="P149" s="159"/>
    </row>
    <row r="150" ht="11.25">
      <c r="P150" s="159"/>
    </row>
    <row r="151" ht="11.25">
      <c r="P151" s="159"/>
    </row>
    <row r="152" ht="11.25">
      <c r="P152" s="159"/>
    </row>
    <row r="153" ht="11.25">
      <c r="P153" s="159"/>
    </row>
    <row r="154" ht="11.25">
      <c r="P154" s="159"/>
    </row>
    <row r="155" ht="11.25">
      <c r="P155" s="159"/>
    </row>
    <row r="156" ht="11.25">
      <c r="P156" s="159"/>
    </row>
    <row r="157" ht="11.25">
      <c r="P157" s="159"/>
    </row>
    <row r="158" ht="11.25">
      <c r="P158" s="159"/>
    </row>
    <row r="159" ht="11.25">
      <c r="P159" s="159"/>
    </row>
    <row r="160" ht="11.25">
      <c r="P160" s="159"/>
    </row>
    <row r="161" ht="11.25">
      <c r="P161" s="159"/>
    </row>
    <row r="162" ht="11.25">
      <c r="P162" s="159"/>
    </row>
    <row r="163" ht="11.25">
      <c r="P163" s="159"/>
    </row>
    <row r="164" ht="11.25">
      <c r="P164" s="159"/>
    </row>
    <row r="165" ht="11.25">
      <c r="P165" s="159"/>
    </row>
    <row r="166" ht="11.25">
      <c r="P166" s="159"/>
    </row>
    <row r="167" ht="11.25">
      <c r="P167" s="159"/>
    </row>
    <row r="168" ht="11.25">
      <c r="P168" s="159"/>
    </row>
    <row r="169" ht="11.25">
      <c r="P169" s="159"/>
    </row>
    <row r="170" ht="11.25">
      <c r="P170" s="159"/>
    </row>
    <row r="171" ht="11.25">
      <c r="P171" s="159"/>
    </row>
    <row r="172" ht="11.25">
      <c r="P172" s="159"/>
    </row>
    <row r="173" ht="11.25">
      <c r="P173" s="159"/>
    </row>
    <row r="174" ht="11.25">
      <c r="P174" s="159"/>
    </row>
    <row r="175" ht="11.25">
      <c r="P175" s="159"/>
    </row>
    <row r="176" ht="11.25">
      <c r="P176" s="159"/>
    </row>
    <row r="177" ht="11.25">
      <c r="P177" s="159"/>
    </row>
    <row r="178" ht="11.25">
      <c r="P178" s="159"/>
    </row>
    <row r="179" ht="11.25">
      <c r="P179" s="159"/>
    </row>
    <row r="180" ht="11.25">
      <c r="P180" s="159"/>
    </row>
    <row r="181" ht="11.25">
      <c r="P181" s="159"/>
    </row>
    <row r="182" ht="11.25">
      <c r="P182" s="159"/>
    </row>
    <row r="183" ht="11.25">
      <c r="P183" s="159"/>
    </row>
    <row r="184" ht="11.25">
      <c r="P184" s="159"/>
    </row>
    <row r="185" ht="11.25">
      <c r="P185" s="159"/>
    </row>
    <row r="186" ht="11.25">
      <c r="P186" s="159"/>
    </row>
    <row r="187" ht="11.25">
      <c r="P187" s="159"/>
    </row>
    <row r="188" ht="11.25">
      <c r="P188" s="159"/>
    </row>
    <row r="189" ht="11.25">
      <c r="P189" s="159"/>
    </row>
    <row r="190" ht="11.25">
      <c r="P190" s="159"/>
    </row>
    <row r="191" ht="11.25">
      <c r="P191" s="159"/>
    </row>
    <row r="192" ht="11.25">
      <c r="P192" s="159"/>
    </row>
    <row r="193" ht="11.25">
      <c r="P193" s="159"/>
    </row>
    <row r="194" ht="11.25">
      <c r="P194" s="159"/>
    </row>
    <row r="195" ht="11.25">
      <c r="P195" s="159"/>
    </row>
    <row r="196" ht="11.25">
      <c r="P196" s="159"/>
    </row>
    <row r="197" ht="11.25">
      <c r="P197" s="159"/>
    </row>
    <row r="198" ht="11.25">
      <c r="P198" s="159"/>
    </row>
    <row r="199" ht="11.25">
      <c r="P199" s="159"/>
    </row>
    <row r="200" ht="11.25">
      <c r="P200" s="159"/>
    </row>
    <row r="201" ht="11.25">
      <c r="P201" s="159"/>
    </row>
    <row r="202" ht="11.25">
      <c r="P202" s="159"/>
    </row>
    <row r="203" ht="11.25">
      <c r="P203" s="159"/>
    </row>
    <row r="204" ht="11.25">
      <c r="P204" s="159"/>
    </row>
    <row r="205" ht="11.25">
      <c r="P205" s="159"/>
    </row>
    <row r="206" ht="11.25">
      <c r="P206" s="159"/>
    </row>
    <row r="207" ht="11.25">
      <c r="P207" s="159"/>
    </row>
    <row r="208" ht="11.25">
      <c r="P208" s="159"/>
    </row>
    <row r="209" ht="11.25">
      <c r="P209" s="159"/>
    </row>
    <row r="210" ht="11.25">
      <c r="P210" s="159"/>
    </row>
    <row r="211" ht="11.25">
      <c r="P211" s="159"/>
    </row>
    <row r="212" ht="11.25">
      <c r="P212" s="159"/>
    </row>
    <row r="213" ht="11.25">
      <c r="P213" s="159"/>
    </row>
    <row r="214" ht="11.25">
      <c r="P214" s="159"/>
    </row>
    <row r="215" ht="11.25">
      <c r="P215" s="159"/>
    </row>
    <row r="216" ht="11.25">
      <c r="P216" s="159"/>
    </row>
    <row r="217" ht="11.25">
      <c r="P217" s="159"/>
    </row>
    <row r="218" ht="11.25">
      <c r="P218" s="159"/>
    </row>
    <row r="219" ht="11.25">
      <c r="P219" s="159"/>
    </row>
    <row r="220" ht="11.25">
      <c r="P220" s="159"/>
    </row>
    <row r="221" ht="11.25">
      <c r="P221" s="159"/>
    </row>
    <row r="222" ht="11.25">
      <c r="P222" s="159"/>
    </row>
    <row r="223" ht="11.25">
      <c r="P223" s="159"/>
    </row>
    <row r="224" ht="11.25">
      <c r="P224" s="159"/>
    </row>
    <row r="225" ht="11.25">
      <c r="P225" s="159"/>
    </row>
    <row r="226" ht="11.25">
      <c r="P226" s="159"/>
    </row>
    <row r="227" ht="11.25">
      <c r="P227" s="159"/>
    </row>
    <row r="228" ht="11.25">
      <c r="P228" s="159"/>
    </row>
    <row r="229" ht="11.25">
      <c r="P229" s="159"/>
    </row>
    <row r="230" ht="11.25">
      <c r="P230" s="159"/>
    </row>
    <row r="231" ht="11.25">
      <c r="P231" s="159"/>
    </row>
    <row r="232" ht="11.25">
      <c r="P232" s="159"/>
    </row>
    <row r="233" ht="11.25">
      <c r="P233" s="159"/>
    </row>
    <row r="234" ht="11.25">
      <c r="P234" s="159"/>
    </row>
    <row r="235" ht="11.25">
      <c r="P235" s="159"/>
    </row>
    <row r="236" ht="11.25">
      <c r="P236" s="159"/>
    </row>
    <row r="237" ht="11.25">
      <c r="P237" s="159"/>
    </row>
    <row r="238" ht="11.25">
      <c r="P238" s="159"/>
    </row>
    <row r="239" ht="11.25">
      <c r="P239" s="159"/>
    </row>
    <row r="240" ht="11.25">
      <c r="P240" s="159"/>
    </row>
    <row r="241" ht="11.25">
      <c r="P241" s="159"/>
    </row>
    <row r="242" ht="11.25">
      <c r="P242" s="159"/>
    </row>
    <row r="243" ht="11.25">
      <c r="P243" s="159"/>
    </row>
    <row r="244" ht="11.25">
      <c r="P244" s="159"/>
    </row>
    <row r="245" ht="11.25">
      <c r="P245" s="159"/>
    </row>
    <row r="246" ht="11.25">
      <c r="P246" s="159"/>
    </row>
    <row r="247" ht="11.25">
      <c r="P247" s="159"/>
    </row>
    <row r="248" ht="11.25">
      <c r="P248" s="159"/>
    </row>
    <row r="249" ht="11.25">
      <c r="P249" s="159"/>
    </row>
    <row r="250" ht="11.25">
      <c r="P250" s="159"/>
    </row>
    <row r="251" ht="11.25">
      <c r="P251" s="159"/>
    </row>
    <row r="252" ht="11.25">
      <c r="P252" s="159"/>
    </row>
    <row r="253" ht="11.25">
      <c r="P253" s="159"/>
    </row>
    <row r="254" ht="11.25">
      <c r="P254" s="159"/>
    </row>
    <row r="255" ht="11.25">
      <c r="P255" s="159"/>
    </row>
    <row r="256" ht="11.25">
      <c r="P256" s="159"/>
    </row>
    <row r="257" ht="11.25">
      <c r="P257" s="159"/>
    </row>
    <row r="258" ht="11.25">
      <c r="P258" s="159"/>
    </row>
    <row r="259" ht="11.25">
      <c r="P259" s="159"/>
    </row>
    <row r="260" ht="11.25">
      <c r="P260" s="159"/>
    </row>
    <row r="261" ht="11.25">
      <c r="P261" s="159"/>
    </row>
    <row r="262" ht="11.25">
      <c r="P262" s="159"/>
    </row>
    <row r="263" ht="11.25">
      <c r="P263" s="159"/>
    </row>
    <row r="264" ht="11.25">
      <c r="P264" s="159"/>
    </row>
    <row r="265" ht="11.25">
      <c r="P265" s="159"/>
    </row>
    <row r="266" ht="11.25">
      <c r="P266" s="159"/>
    </row>
    <row r="267" ht="11.25">
      <c r="P267" s="159"/>
    </row>
    <row r="268" ht="11.25">
      <c r="P268" s="159"/>
    </row>
    <row r="269" ht="11.25">
      <c r="P269" s="159"/>
    </row>
    <row r="270" ht="11.25">
      <c r="P270" s="159"/>
    </row>
    <row r="271" ht="11.25">
      <c r="P271" s="159"/>
    </row>
    <row r="272" ht="11.25">
      <c r="P272" s="159"/>
    </row>
    <row r="273" ht="11.25">
      <c r="P273" s="159"/>
    </row>
    <row r="274" ht="11.25">
      <c r="P274" s="159"/>
    </row>
    <row r="275" ht="11.25">
      <c r="P275" s="159"/>
    </row>
    <row r="276" ht="11.25">
      <c r="P276" s="159"/>
    </row>
    <row r="277" ht="11.25">
      <c r="P277" s="159"/>
    </row>
    <row r="278" ht="11.25">
      <c r="P278" s="159"/>
    </row>
    <row r="279" ht="11.25">
      <c r="P279" s="159"/>
    </row>
    <row r="280" ht="11.25">
      <c r="P280" s="159"/>
    </row>
    <row r="281" ht="11.25">
      <c r="P281" s="159"/>
    </row>
    <row r="282" ht="11.25">
      <c r="P282" s="159"/>
    </row>
    <row r="283" ht="11.25">
      <c r="P283" s="159"/>
    </row>
    <row r="284" ht="11.25">
      <c r="P284" s="159"/>
    </row>
    <row r="285" ht="11.25">
      <c r="P285" s="159"/>
    </row>
    <row r="286" ht="11.25">
      <c r="P286" s="159"/>
    </row>
    <row r="287" ht="11.25">
      <c r="P287" s="159"/>
    </row>
    <row r="288" ht="11.25">
      <c r="P288" s="159"/>
    </row>
    <row r="289" ht="11.25">
      <c r="P289" s="159"/>
    </row>
    <row r="290" ht="11.25">
      <c r="P290" s="159"/>
    </row>
    <row r="291" ht="11.25">
      <c r="P291" s="159"/>
    </row>
    <row r="292" ht="11.25">
      <c r="P292" s="159"/>
    </row>
    <row r="293" ht="11.25">
      <c r="P293" s="159"/>
    </row>
    <row r="294" ht="11.25">
      <c r="P294" s="159"/>
    </row>
    <row r="295" ht="11.25">
      <c r="P295" s="159"/>
    </row>
    <row r="296" ht="11.25">
      <c r="P296" s="159"/>
    </row>
    <row r="297" ht="11.25">
      <c r="P297" s="159"/>
    </row>
    <row r="298" ht="11.25">
      <c r="P298" s="159"/>
    </row>
    <row r="299" ht="11.25">
      <c r="P299" s="159"/>
    </row>
    <row r="300" ht="11.25">
      <c r="P300" s="159"/>
    </row>
    <row r="301" ht="11.25">
      <c r="P301" s="159"/>
    </row>
    <row r="302" ht="11.25">
      <c r="P302" s="159"/>
    </row>
    <row r="303" ht="11.25">
      <c r="P303" s="159"/>
    </row>
    <row r="304" ht="11.25">
      <c r="P304" s="159"/>
    </row>
    <row r="305" ht="11.25">
      <c r="P305" s="159"/>
    </row>
    <row r="306" ht="11.25">
      <c r="P306" s="159"/>
    </row>
    <row r="307" ht="11.25">
      <c r="P307" s="159"/>
    </row>
    <row r="308" ht="11.25">
      <c r="P308" s="159"/>
    </row>
    <row r="309" ht="11.25">
      <c r="P309" s="159"/>
    </row>
    <row r="310" ht="11.25">
      <c r="P310" s="159"/>
    </row>
    <row r="311" ht="11.25">
      <c r="P311" s="159"/>
    </row>
    <row r="312" ht="11.25">
      <c r="P312" s="159"/>
    </row>
    <row r="313" ht="11.25">
      <c r="P313" s="159"/>
    </row>
    <row r="314" ht="11.25">
      <c r="P314" s="159"/>
    </row>
    <row r="315" ht="11.25">
      <c r="P315" s="159"/>
    </row>
    <row r="316" ht="11.25">
      <c r="P316" s="159"/>
    </row>
    <row r="317" ht="11.25">
      <c r="P317" s="159"/>
    </row>
    <row r="318" ht="11.25">
      <c r="P318" s="159"/>
    </row>
    <row r="319" ht="11.25">
      <c r="P319" s="159"/>
    </row>
    <row r="320" ht="11.25">
      <c r="P320" s="159"/>
    </row>
    <row r="321" ht="11.25">
      <c r="P321" s="159"/>
    </row>
    <row r="322" ht="11.25">
      <c r="P322" s="159"/>
    </row>
    <row r="323" ht="11.25">
      <c r="P323" s="159"/>
    </row>
    <row r="324" ht="11.25">
      <c r="P324" s="159"/>
    </row>
    <row r="325" ht="11.25">
      <c r="P325" s="159"/>
    </row>
    <row r="326" ht="11.25">
      <c r="P326" s="159"/>
    </row>
    <row r="327" ht="11.25">
      <c r="P327" s="159"/>
    </row>
    <row r="328" ht="11.25">
      <c r="P328" s="159"/>
    </row>
    <row r="329" ht="11.25">
      <c r="P329" s="159"/>
    </row>
    <row r="330" ht="11.25">
      <c r="P330" s="159"/>
    </row>
    <row r="331" ht="11.25">
      <c r="P331" s="159"/>
    </row>
    <row r="332" ht="11.25">
      <c r="P332" s="159"/>
    </row>
    <row r="333" ht="11.25">
      <c r="P333" s="159"/>
    </row>
    <row r="334" ht="11.25">
      <c r="P334" s="159"/>
    </row>
    <row r="335" ht="11.25">
      <c r="P335" s="159"/>
    </row>
    <row r="336" ht="11.25">
      <c r="P336" s="159"/>
    </row>
    <row r="337" ht="11.25">
      <c r="P337" s="159"/>
    </row>
    <row r="338" ht="11.25">
      <c r="P338" s="159"/>
    </row>
    <row r="339" ht="11.25">
      <c r="P339" s="159"/>
    </row>
    <row r="340" ht="11.25">
      <c r="P340" s="159"/>
    </row>
    <row r="341" ht="11.25">
      <c r="P341" s="159"/>
    </row>
    <row r="342" ht="11.25">
      <c r="P342" s="159"/>
    </row>
    <row r="343" ht="11.25">
      <c r="P343" s="159"/>
    </row>
    <row r="344" ht="11.25">
      <c r="P344" s="159"/>
    </row>
    <row r="345" ht="11.25">
      <c r="P345" s="159"/>
    </row>
    <row r="346" ht="11.25">
      <c r="P346" s="159"/>
    </row>
    <row r="347" ht="11.25">
      <c r="P347" s="159"/>
    </row>
    <row r="348" ht="11.25">
      <c r="P348" s="159"/>
    </row>
    <row r="349" ht="11.25">
      <c r="P349" s="159"/>
    </row>
    <row r="350" ht="11.25">
      <c r="P350" s="159"/>
    </row>
    <row r="351" ht="11.25">
      <c r="P351" s="159"/>
    </row>
    <row r="352" ht="11.25">
      <c r="P352" s="159"/>
    </row>
    <row r="353" ht="11.25">
      <c r="P353" s="159"/>
    </row>
    <row r="354" ht="11.25">
      <c r="P354" s="159"/>
    </row>
    <row r="355" ht="11.25">
      <c r="P355" s="159"/>
    </row>
    <row r="356" ht="11.25">
      <c r="P356" s="159"/>
    </row>
    <row r="357" ht="11.25">
      <c r="P357" s="159"/>
    </row>
    <row r="358" ht="11.25">
      <c r="P358" s="159"/>
    </row>
    <row r="359" ht="11.25">
      <c r="P359" s="159"/>
    </row>
    <row r="360" ht="11.25">
      <c r="P360" s="159"/>
    </row>
    <row r="361" ht="11.25">
      <c r="P361" s="159"/>
    </row>
    <row r="362" ht="11.25">
      <c r="P362" s="159"/>
    </row>
    <row r="363" ht="11.25">
      <c r="P363" s="159"/>
    </row>
    <row r="364" ht="11.25">
      <c r="P364" s="159"/>
    </row>
    <row r="365" ht="11.25">
      <c r="P365" s="159"/>
    </row>
    <row r="366" ht="11.25">
      <c r="P366" s="159"/>
    </row>
    <row r="367" ht="11.25">
      <c r="P367" s="159"/>
    </row>
    <row r="368" ht="11.25">
      <c r="P368" s="159"/>
    </row>
    <row r="369" ht="11.25">
      <c r="P369" s="159"/>
    </row>
    <row r="370" ht="11.25">
      <c r="P370" s="159"/>
    </row>
    <row r="371" ht="11.25">
      <c r="P371" s="159"/>
    </row>
    <row r="372" ht="11.25">
      <c r="P372" s="159"/>
    </row>
    <row r="373" ht="11.25">
      <c r="P373" s="159"/>
    </row>
    <row r="374" ht="11.25">
      <c r="P374" s="159"/>
    </row>
    <row r="375" ht="11.25">
      <c r="P375" s="159"/>
    </row>
    <row r="376" ht="11.25">
      <c r="P376" s="159"/>
    </row>
    <row r="377" ht="11.25">
      <c r="P377" s="159"/>
    </row>
    <row r="378" ht="11.25">
      <c r="P378" s="159"/>
    </row>
    <row r="379" ht="11.25">
      <c r="P379" s="159"/>
    </row>
    <row r="380" ht="11.25">
      <c r="P380" s="159"/>
    </row>
    <row r="381" ht="11.25">
      <c r="P381" s="159"/>
    </row>
    <row r="382" ht="11.25">
      <c r="P382" s="159"/>
    </row>
    <row r="383" ht="11.25">
      <c r="P383" s="159"/>
    </row>
    <row r="384" ht="11.25">
      <c r="P384" s="159"/>
    </row>
    <row r="385" ht="11.25">
      <c r="P385" s="159"/>
    </row>
    <row r="386" ht="11.25">
      <c r="P386" s="159"/>
    </row>
    <row r="387" ht="11.25">
      <c r="P387" s="159"/>
    </row>
    <row r="388" ht="11.25">
      <c r="P388" s="159"/>
    </row>
    <row r="389" ht="11.25">
      <c r="P389" s="159"/>
    </row>
    <row r="390" ht="11.25">
      <c r="P390" s="159"/>
    </row>
    <row r="391" ht="11.25">
      <c r="P391" s="159"/>
    </row>
    <row r="392" ht="11.25">
      <c r="P392" s="159"/>
    </row>
    <row r="393" ht="11.25">
      <c r="P393" s="159"/>
    </row>
    <row r="394" ht="11.25">
      <c r="P394" s="159"/>
    </row>
    <row r="395" ht="11.25">
      <c r="P395" s="159"/>
    </row>
    <row r="396" ht="11.25">
      <c r="P396" s="159"/>
    </row>
    <row r="397" ht="11.25">
      <c r="P397" s="159"/>
    </row>
    <row r="398" ht="11.25">
      <c r="P398" s="159"/>
    </row>
    <row r="399" ht="11.25">
      <c r="P399" s="159"/>
    </row>
    <row r="400" ht="11.25">
      <c r="P400" s="159"/>
    </row>
    <row r="401" ht="11.25">
      <c r="P401" s="159"/>
    </row>
    <row r="402" ht="11.25">
      <c r="P402" s="159"/>
    </row>
    <row r="403" ht="11.25">
      <c r="P403" s="159"/>
    </row>
    <row r="404" ht="11.25">
      <c r="P404" s="159"/>
    </row>
    <row r="405" ht="11.25">
      <c r="P405" s="159"/>
    </row>
    <row r="406" ht="11.25">
      <c r="P406" s="159"/>
    </row>
    <row r="407" ht="11.25">
      <c r="P407" s="159"/>
    </row>
    <row r="408" ht="11.25">
      <c r="P408" s="159"/>
    </row>
    <row r="409" ht="11.25">
      <c r="P409" s="159"/>
    </row>
    <row r="410" ht="11.25">
      <c r="P410" s="159"/>
    </row>
    <row r="411" ht="11.25">
      <c r="P411" s="159"/>
    </row>
    <row r="412" ht="11.25">
      <c r="P412" s="159"/>
    </row>
    <row r="413" ht="11.25">
      <c r="P413" s="159"/>
    </row>
    <row r="414" ht="11.25">
      <c r="P414" s="159"/>
    </row>
    <row r="415" ht="11.25">
      <c r="P415" s="159"/>
    </row>
    <row r="416" ht="11.25">
      <c r="P416" s="159"/>
    </row>
    <row r="417" ht="11.25">
      <c r="P417" s="159"/>
    </row>
    <row r="418" ht="11.25">
      <c r="P418" s="159"/>
    </row>
    <row r="419" ht="11.25">
      <c r="P419" s="159"/>
    </row>
    <row r="420" ht="11.25">
      <c r="P420" s="159"/>
    </row>
    <row r="421" ht="11.25">
      <c r="P421" s="159"/>
    </row>
    <row r="422" ht="11.25">
      <c r="P422" s="159"/>
    </row>
    <row r="423" ht="11.25">
      <c r="P423" s="159"/>
    </row>
    <row r="424" ht="11.25">
      <c r="P424" s="159"/>
    </row>
    <row r="425" ht="11.25">
      <c r="P425" s="159"/>
    </row>
    <row r="426" ht="11.25">
      <c r="P426" s="159"/>
    </row>
    <row r="427" ht="11.25">
      <c r="P427" s="159"/>
    </row>
    <row r="428" ht="11.25">
      <c r="P428" s="159"/>
    </row>
    <row r="429" ht="11.25">
      <c r="P429" s="159"/>
    </row>
    <row r="430" ht="11.25">
      <c r="P430" s="159"/>
    </row>
    <row r="431" ht="11.25">
      <c r="P431" s="159"/>
    </row>
    <row r="432" ht="11.25">
      <c r="P432" s="159"/>
    </row>
    <row r="433" ht="11.25">
      <c r="P433" s="159"/>
    </row>
    <row r="434" ht="11.25">
      <c r="P434" s="159"/>
    </row>
    <row r="435" ht="11.25">
      <c r="P435" s="159"/>
    </row>
    <row r="436" ht="11.25">
      <c r="P436" s="159"/>
    </row>
    <row r="437" ht="11.25">
      <c r="P437" s="159"/>
    </row>
    <row r="438" ht="11.25">
      <c r="P438" s="159"/>
    </row>
    <row r="439" ht="11.25">
      <c r="P439" s="159"/>
    </row>
    <row r="440" ht="11.25">
      <c r="P440" s="159"/>
    </row>
    <row r="441" ht="11.25">
      <c r="P441" s="159"/>
    </row>
    <row r="442" ht="11.25">
      <c r="P442" s="159"/>
    </row>
    <row r="443" ht="11.25">
      <c r="P443" s="159"/>
    </row>
    <row r="444" ht="11.25">
      <c r="P444" s="159"/>
    </row>
    <row r="445" ht="11.25">
      <c r="P445" s="159"/>
    </row>
    <row r="446" ht="11.25">
      <c r="P446" s="159"/>
    </row>
    <row r="447" ht="11.25">
      <c r="P447" s="159"/>
    </row>
    <row r="448" ht="11.25">
      <c r="P448" s="159"/>
    </row>
    <row r="449" ht="11.25">
      <c r="P449" s="159"/>
    </row>
    <row r="450" ht="11.25">
      <c r="P450" s="159"/>
    </row>
    <row r="451" ht="11.25">
      <c r="P451" s="159"/>
    </row>
    <row r="452" ht="11.25">
      <c r="P452" s="159"/>
    </row>
    <row r="453" ht="11.25">
      <c r="P453" s="159"/>
    </row>
    <row r="454" ht="11.25">
      <c r="P454" s="159"/>
    </row>
    <row r="455" ht="11.25">
      <c r="P455" s="159"/>
    </row>
    <row r="456" ht="11.25">
      <c r="P456" s="159"/>
    </row>
    <row r="457" ht="11.25">
      <c r="P457" s="159"/>
    </row>
    <row r="458" ht="11.25">
      <c r="P458" s="159"/>
    </row>
    <row r="459" ht="11.25">
      <c r="P459" s="159"/>
    </row>
    <row r="460" ht="11.25">
      <c r="P460" s="159"/>
    </row>
    <row r="461" ht="11.25">
      <c r="P461" s="159"/>
    </row>
    <row r="462" ht="11.25">
      <c r="P462" s="159"/>
    </row>
    <row r="463" ht="11.25">
      <c r="P463" s="159"/>
    </row>
    <row r="464" ht="11.25">
      <c r="P464" s="159"/>
    </row>
    <row r="465" ht="11.25">
      <c r="P465" s="159"/>
    </row>
    <row r="466" ht="11.25">
      <c r="P466" s="159"/>
    </row>
    <row r="467" ht="11.25">
      <c r="P467" s="159"/>
    </row>
    <row r="468" ht="11.25">
      <c r="P468" s="159"/>
    </row>
    <row r="469" ht="11.25">
      <c r="P469" s="159"/>
    </row>
    <row r="470" ht="11.25">
      <c r="P470" s="159"/>
    </row>
    <row r="471" ht="11.25">
      <c r="P471" s="159"/>
    </row>
    <row r="472" ht="11.25">
      <c r="P472" s="159"/>
    </row>
    <row r="473" ht="11.25">
      <c r="P473" s="159"/>
    </row>
    <row r="474" ht="11.25">
      <c r="P474" s="159"/>
    </row>
    <row r="475" ht="11.25">
      <c r="P475" s="159"/>
    </row>
    <row r="476" ht="11.25">
      <c r="P476" s="159"/>
    </row>
    <row r="477" ht="11.25">
      <c r="P477" s="159"/>
    </row>
    <row r="478" ht="11.25">
      <c r="P478" s="159"/>
    </row>
    <row r="479" ht="11.25">
      <c r="P479" s="159"/>
    </row>
    <row r="480" ht="11.25">
      <c r="P480" s="159"/>
    </row>
    <row r="481" ht="11.25">
      <c r="P481" s="159"/>
    </row>
    <row r="482" ht="11.25">
      <c r="P482" s="159"/>
    </row>
    <row r="483" ht="11.25">
      <c r="P483" s="159"/>
    </row>
    <row r="484" ht="11.25">
      <c r="P484" s="159"/>
    </row>
    <row r="485" ht="11.25">
      <c r="P485" s="159"/>
    </row>
    <row r="486" ht="11.25">
      <c r="P486" s="159"/>
    </row>
    <row r="487" ht="11.25">
      <c r="P487" s="159"/>
    </row>
    <row r="488" ht="11.25">
      <c r="P488" s="159"/>
    </row>
    <row r="489" ht="11.25">
      <c r="P489" s="159"/>
    </row>
    <row r="490" ht="11.25">
      <c r="P490" s="159"/>
    </row>
    <row r="491" ht="11.25">
      <c r="P491" s="159"/>
    </row>
    <row r="492" ht="11.25">
      <c r="P492" s="159"/>
    </row>
    <row r="493" ht="11.25">
      <c r="P493" s="159"/>
    </row>
    <row r="494" ht="11.25">
      <c r="P494" s="159"/>
    </row>
    <row r="495" ht="11.25">
      <c r="P495" s="159"/>
    </row>
    <row r="496" ht="11.25">
      <c r="P496" s="159"/>
    </row>
    <row r="497" ht="11.25">
      <c r="P497" s="159"/>
    </row>
    <row r="498" ht="11.25">
      <c r="P498" s="159"/>
    </row>
    <row r="499" ht="11.25">
      <c r="P499" s="159"/>
    </row>
    <row r="500" ht="11.25">
      <c r="P500" s="159"/>
    </row>
    <row r="501" ht="11.25">
      <c r="P501" s="159"/>
    </row>
    <row r="502" ht="11.25">
      <c r="P502" s="159"/>
    </row>
    <row r="503" ht="11.25">
      <c r="P503" s="159"/>
    </row>
    <row r="504" ht="11.25">
      <c r="P504" s="159"/>
    </row>
    <row r="505" ht="11.25">
      <c r="P505" s="159"/>
    </row>
    <row r="506" ht="11.25">
      <c r="P506" s="159"/>
    </row>
    <row r="507" ht="11.25">
      <c r="P507" s="159"/>
    </row>
    <row r="508" ht="11.25">
      <c r="P508" s="159"/>
    </row>
    <row r="509" ht="11.25">
      <c r="P509" s="159"/>
    </row>
    <row r="510" ht="11.25">
      <c r="P510" s="159"/>
    </row>
    <row r="511" ht="11.25">
      <c r="P511" s="159"/>
    </row>
    <row r="512" ht="11.25">
      <c r="P512" s="159"/>
    </row>
    <row r="513" ht="11.25">
      <c r="P513" s="159"/>
    </row>
    <row r="514" ht="11.25">
      <c r="P514" s="159"/>
    </row>
    <row r="515" ht="11.25">
      <c r="P515" s="159"/>
    </row>
    <row r="516" ht="11.25">
      <c r="P516" s="159"/>
    </row>
    <row r="517" ht="11.25">
      <c r="P517" s="159"/>
    </row>
    <row r="518" ht="11.25">
      <c r="P518" s="159"/>
    </row>
    <row r="519" ht="11.25">
      <c r="P519" s="159"/>
    </row>
    <row r="520" ht="11.25">
      <c r="P520" s="159"/>
    </row>
    <row r="521" ht="11.25">
      <c r="P521" s="159"/>
    </row>
    <row r="522" ht="11.25">
      <c r="P522" s="159"/>
    </row>
    <row r="523" ht="11.25">
      <c r="P523" s="159"/>
    </row>
    <row r="524" ht="11.25">
      <c r="P524" s="159"/>
    </row>
    <row r="525" ht="11.25">
      <c r="P525" s="159"/>
    </row>
    <row r="526" ht="11.25">
      <c r="P526" s="159"/>
    </row>
    <row r="527" ht="11.25">
      <c r="P527" s="159"/>
    </row>
    <row r="528" ht="11.25">
      <c r="P528" s="159"/>
    </row>
    <row r="529" ht="11.25">
      <c r="P529" s="159"/>
    </row>
    <row r="530" ht="11.25">
      <c r="P530" s="159"/>
    </row>
    <row r="531" ht="11.25">
      <c r="P531" s="159"/>
    </row>
    <row r="532" ht="11.25">
      <c r="P532" s="159"/>
    </row>
    <row r="533" ht="11.25">
      <c r="P533" s="159"/>
    </row>
    <row r="534" ht="11.25">
      <c r="P534" s="159"/>
    </row>
    <row r="535" ht="11.25">
      <c r="P535" s="159"/>
    </row>
    <row r="536" ht="11.25">
      <c r="P536" s="159"/>
    </row>
    <row r="537" ht="11.25">
      <c r="P537" s="159"/>
    </row>
    <row r="538" ht="11.25">
      <c r="P538" s="159"/>
    </row>
    <row r="539" ht="11.25">
      <c r="P539" s="159"/>
    </row>
    <row r="540" ht="11.25">
      <c r="P540" s="159"/>
    </row>
    <row r="541" ht="11.25">
      <c r="P541" s="159"/>
    </row>
    <row r="542" ht="11.25">
      <c r="P542" s="159"/>
    </row>
    <row r="543" ht="11.25">
      <c r="P543" s="159"/>
    </row>
    <row r="544" ht="11.25">
      <c r="P544" s="159"/>
    </row>
    <row r="545" ht="11.25">
      <c r="P545" s="159"/>
    </row>
    <row r="546" ht="11.25">
      <c r="P546" s="159"/>
    </row>
    <row r="547" ht="11.25">
      <c r="P547" s="159"/>
    </row>
    <row r="548" ht="11.25">
      <c r="P548" s="159"/>
    </row>
    <row r="549" ht="11.25">
      <c r="P549" s="159"/>
    </row>
    <row r="550" ht="11.25">
      <c r="P550" s="159"/>
    </row>
    <row r="551" ht="11.25">
      <c r="P551" s="159"/>
    </row>
    <row r="552" ht="11.25">
      <c r="P552" s="159"/>
    </row>
    <row r="553" ht="11.25">
      <c r="P553" s="159"/>
    </row>
    <row r="554" ht="11.25">
      <c r="P554" s="159"/>
    </row>
    <row r="555" ht="11.25">
      <c r="P555" s="159"/>
    </row>
    <row r="556" ht="11.25">
      <c r="P556" s="159"/>
    </row>
    <row r="557" ht="11.25">
      <c r="P557" s="159"/>
    </row>
    <row r="558" ht="11.25">
      <c r="P558" s="159"/>
    </row>
    <row r="559" ht="11.25">
      <c r="P559" s="159"/>
    </row>
    <row r="560" ht="11.25">
      <c r="P560" s="159"/>
    </row>
    <row r="561" ht="11.25">
      <c r="P561" s="159"/>
    </row>
    <row r="562" ht="11.25">
      <c r="P562" s="159"/>
    </row>
    <row r="563" ht="11.25">
      <c r="P563" s="159"/>
    </row>
    <row r="564" ht="11.25">
      <c r="P564" s="159"/>
    </row>
    <row r="565" ht="11.25">
      <c r="P565" s="159"/>
    </row>
    <row r="566" ht="11.25">
      <c r="P566" s="159"/>
    </row>
    <row r="567" ht="11.25">
      <c r="P567" s="159"/>
    </row>
    <row r="568" ht="11.25">
      <c r="P568" s="159"/>
    </row>
    <row r="569" ht="11.25">
      <c r="P569" s="159"/>
    </row>
    <row r="570" ht="11.25">
      <c r="P570" s="159"/>
    </row>
    <row r="571" ht="11.25">
      <c r="P571" s="159"/>
    </row>
    <row r="572" ht="11.25">
      <c r="P572" s="159"/>
    </row>
    <row r="573" ht="11.25">
      <c r="P573" s="159"/>
    </row>
    <row r="574" ht="11.25">
      <c r="P574" s="159"/>
    </row>
    <row r="575" ht="11.25">
      <c r="P575" s="159"/>
    </row>
    <row r="576" ht="11.25">
      <c r="P576" s="159"/>
    </row>
    <row r="577" ht="11.25">
      <c r="P577" s="159"/>
    </row>
    <row r="578" ht="11.25">
      <c r="P578" s="159"/>
    </row>
    <row r="579" ht="11.25">
      <c r="P579" s="159"/>
    </row>
    <row r="580" ht="11.25">
      <c r="P580" s="159"/>
    </row>
    <row r="581" ht="11.25">
      <c r="P581" s="159"/>
    </row>
    <row r="582" ht="11.25">
      <c r="P582" s="159"/>
    </row>
    <row r="583" ht="11.25">
      <c r="P583" s="159"/>
    </row>
    <row r="584" ht="11.25">
      <c r="P584" s="159"/>
    </row>
    <row r="585" ht="11.25">
      <c r="P585" s="159"/>
    </row>
    <row r="586" ht="11.25">
      <c r="P586" s="159"/>
    </row>
    <row r="587" ht="11.25">
      <c r="P587" s="159"/>
    </row>
    <row r="588" ht="11.25">
      <c r="P588" s="159"/>
    </row>
    <row r="589" ht="11.25">
      <c r="P589" s="159"/>
    </row>
    <row r="590" ht="11.25">
      <c r="P590" s="159"/>
    </row>
    <row r="591" ht="11.25">
      <c r="P591" s="159"/>
    </row>
    <row r="592" ht="11.25">
      <c r="P592" s="159"/>
    </row>
    <row r="593" ht="11.25">
      <c r="P593" s="159"/>
    </row>
    <row r="594" ht="11.25">
      <c r="P594" s="159"/>
    </row>
    <row r="595" ht="11.25">
      <c r="P595" s="159"/>
    </row>
    <row r="596" ht="11.25">
      <c r="P596" s="159"/>
    </row>
    <row r="597" ht="11.25">
      <c r="P597" s="159"/>
    </row>
    <row r="598" ht="11.25">
      <c r="P598" s="159"/>
    </row>
    <row r="599" ht="11.25">
      <c r="P599" s="159"/>
    </row>
    <row r="600" ht="11.25">
      <c r="P600" s="159"/>
    </row>
    <row r="601" ht="11.25">
      <c r="P601" s="159"/>
    </row>
    <row r="602" ht="11.25">
      <c r="P602" s="159"/>
    </row>
    <row r="603" ht="11.25">
      <c r="P603" s="159"/>
    </row>
    <row r="604" ht="11.25">
      <c r="P604" s="159"/>
    </row>
    <row r="605" ht="11.25">
      <c r="P605" s="159"/>
    </row>
    <row r="606" ht="11.25">
      <c r="P606" s="159"/>
    </row>
    <row r="607" ht="11.25">
      <c r="P607" s="159"/>
    </row>
    <row r="608" ht="11.25">
      <c r="P608" s="159"/>
    </row>
    <row r="609" ht="11.25">
      <c r="P609" s="159"/>
    </row>
    <row r="610" ht="11.25">
      <c r="P610" s="159"/>
    </row>
    <row r="611" ht="11.25">
      <c r="P611" s="159"/>
    </row>
    <row r="612" ht="11.25">
      <c r="P612" s="159"/>
    </row>
    <row r="613" ht="11.25">
      <c r="P613" s="159"/>
    </row>
    <row r="614" ht="11.25">
      <c r="P614" s="159"/>
    </row>
    <row r="615" ht="11.25">
      <c r="P615" s="159"/>
    </row>
    <row r="616" ht="11.25">
      <c r="P616" s="159"/>
    </row>
    <row r="617" ht="11.25">
      <c r="P617" s="159"/>
    </row>
    <row r="618" ht="11.25">
      <c r="P618" s="159"/>
    </row>
    <row r="619" ht="11.25">
      <c r="P619" s="159"/>
    </row>
    <row r="620" ht="11.25">
      <c r="P620" s="159"/>
    </row>
    <row r="621" ht="11.25">
      <c r="P621" s="159"/>
    </row>
    <row r="622" ht="11.25">
      <c r="P622" s="159"/>
    </row>
    <row r="623" ht="11.25">
      <c r="P623" s="159"/>
    </row>
    <row r="624" ht="11.25">
      <c r="P624" s="159"/>
    </row>
    <row r="625" ht="11.25">
      <c r="P625" s="159"/>
    </row>
    <row r="626" ht="11.25">
      <c r="P626" s="159"/>
    </row>
    <row r="627" ht="11.25">
      <c r="P627" s="159"/>
    </row>
    <row r="628" ht="11.25">
      <c r="P628" s="159"/>
    </row>
    <row r="629" ht="11.25">
      <c r="P629" s="159"/>
    </row>
    <row r="630" ht="11.25">
      <c r="P630" s="159"/>
    </row>
    <row r="631" ht="11.25">
      <c r="P631" s="159"/>
    </row>
    <row r="632" ht="11.25">
      <c r="P632" s="159"/>
    </row>
    <row r="633" ht="11.25">
      <c r="P633" s="159"/>
    </row>
    <row r="634" ht="11.25">
      <c r="P634" s="159"/>
    </row>
    <row r="635" ht="11.25">
      <c r="P635" s="159"/>
    </row>
    <row r="636" ht="11.25">
      <c r="P636" s="159"/>
    </row>
    <row r="637" ht="11.25">
      <c r="P637" s="159"/>
    </row>
    <row r="638" ht="11.25">
      <c r="P638" s="159"/>
    </row>
    <row r="639" ht="11.25">
      <c r="P639" s="159"/>
    </row>
    <row r="640" ht="11.25">
      <c r="P640" s="159"/>
    </row>
    <row r="641" ht="11.25">
      <c r="P641" s="159"/>
    </row>
    <row r="642" ht="11.25">
      <c r="P642" s="159"/>
    </row>
    <row r="643" ht="11.25">
      <c r="P643" s="159"/>
    </row>
    <row r="644" ht="11.25">
      <c r="P644" s="159"/>
    </row>
    <row r="645" ht="11.25">
      <c r="P645" s="159"/>
    </row>
    <row r="646" ht="11.25">
      <c r="P646" s="159"/>
    </row>
    <row r="647" ht="11.25">
      <c r="P647" s="159"/>
    </row>
    <row r="648" ht="11.25">
      <c r="P648" s="159"/>
    </row>
    <row r="649" ht="11.25">
      <c r="P649" s="159"/>
    </row>
    <row r="650" ht="11.25">
      <c r="P650" s="159"/>
    </row>
    <row r="651" ht="11.25">
      <c r="P651" s="159"/>
    </row>
    <row r="652" ht="11.25">
      <c r="P652" s="159"/>
    </row>
    <row r="653" ht="11.25">
      <c r="P653" s="159"/>
    </row>
    <row r="654" ht="11.25">
      <c r="P654" s="159"/>
    </row>
    <row r="655" ht="11.25">
      <c r="P655" s="159"/>
    </row>
    <row r="656" ht="11.25">
      <c r="P656" s="159"/>
    </row>
    <row r="657" ht="11.25">
      <c r="P657" s="159"/>
    </row>
    <row r="658" ht="11.25">
      <c r="P658" s="159"/>
    </row>
    <row r="659" ht="11.25">
      <c r="P659" s="159"/>
    </row>
    <row r="660" ht="11.25">
      <c r="P660" s="159"/>
    </row>
    <row r="661" ht="11.25">
      <c r="P661" s="159"/>
    </row>
    <row r="662" ht="11.25">
      <c r="P662" s="159"/>
    </row>
    <row r="663" ht="11.25">
      <c r="P663" s="159"/>
    </row>
    <row r="664" ht="11.25">
      <c r="P664" s="159"/>
    </row>
    <row r="665" ht="11.25">
      <c r="P665" s="159"/>
    </row>
    <row r="666" ht="11.25">
      <c r="P666" s="159"/>
    </row>
    <row r="667" ht="11.25">
      <c r="P667" s="159"/>
    </row>
    <row r="668" ht="11.25">
      <c r="P668" s="159"/>
    </row>
    <row r="669" ht="11.25">
      <c r="P669" s="159"/>
    </row>
    <row r="670" ht="11.25">
      <c r="P670" s="159"/>
    </row>
    <row r="671" ht="11.25">
      <c r="P671" s="159"/>
    </row>
    <row r="672" ht="11.25">
      <c r="P672" s="159"/>
    </row>
    <row r="673" ht="11.25">
      <c r="P673" s="159"/>
    </row>
    <row r="674" ht="11.25">
      <c r="P674" s="159"/>
    </row>
    <row r="675" ht="11.25">
      <c r="P675" s="159"/>
    </row>
    <row r="676" ht="11.25">
      <c r="P676" s="159"/>
    </row>
    <row r="677" ht="11.25">
      <c r="P677" s="159"/>
    </row>
    <row r="678" ht="11.25">
      <c r="P678" s="159"/>
    </row>
    <row r="679" ht="11.25">
      <c r="P679" s="159"/>
    </row>
    <row r="680" ht="11.25">
      <c r="P680" s="159"/>
    </row>
    <row r="681" ht="11.25">
      <c r="P681" s="159"/>
    </row>
    <row r="682" ht="11.25">
      <c r="P682" s="159"/>
    </row>
    <row r="683" ht="11.25">
      <c r="P683" s="159"/>
    </row>
    <row r="684" ht="11.25">
      <c r="P684" s="159"/>
    </row>
    <row r="685" ht="11.25">
      <c r="P685" s="159"/>
    </row>
    <row r="686" ht="11.25">
      <c r="P686" s="159"/>
    </row>
    <row r="687" ht="11.25">
      <c r="P687" s="159"/>
    </row>
    <row r="688" ht="11.25">
      <c r="P688" s="159"/>
    </row>
    <row r="689" ht="11.25">
      <c r="P689" s="159"/>
    </row>
    <row r="690" ht="11.25">
      <c r="P690" s="159"/>
    </row>
    <row r="691" ht="11.25">
      <c r="P691" s="159"/>
    </row>
    <row r="692" ht="11.25">
      <c r="P692" s="159"/>
    </row>
    <row r="693" ht="11.25">
      <c r="P693" s="159"/>
    </row>
    <row r="694" ht="11.25">
      <c r="P694" s="159"/>
    </row>
    <row r="695" ht="11.25">
      <c r="P695" s="159"/>
    </row>
    <row r="696" ht="11.25">
      <c r="P696" s="159"/>
    </row>
    <row r="697" ht="11.25">
      <c r="P697" s="159"/>
    </row>
    <row r="698" ht="11.25">
      <c r="P698" s="159"/>
    </row>
    <row r="699" ht="11.25">
      <c r="P699" s="159"/>
    </row>
    <row r="700" ht="11.25">
      <c r="P700" s="159"/>
    </row>
    <row r="701" ht="11.25">
      <c r="P701" s="159"/>
    </row>
    <row r="702" ht="11.25">
      <c r="P702" s="159"/>
    </row>
    <row r="703" ht="11.25">
      <c r="P703" s="159"/>
    </row>
    <row r="704" ht="11.25">
      <c r="P704" s="159"/>
    </row>
    <row r="705" ht="11.25">
      <c r="P705" s="159"/>
    </row>
    <row r="706" ht="11.25">
      <c r="P706" s="159"/>
    </row>
    <row r="707" ht="11.25">
      <c r="P707" s="159"/>
    </row>
    <row r="708" ht="11.25">
      <c r="P708" s="159"/>
    </row>
    <row r="709" ht="11.25">
      <c r="P709" s="159"/>
    </row>
    <row r="710" ht="11.25">
      <c r="P710" s="159"/>
    </row>
    <row r="711" ht="11.25">
      <c r="P711" s="159"/>
    </row>
    <row r="712" ht="11.25">
      <c r="P712" s="159"/>
    </row>
    <row r="713" ht="11.25">
      <c r="P713" s="159"/>
    </row>
    <row r="714" ht="11.25">
      <c r="P714" s="159"/>
    </row>
    <row r="715" ht="11.25">
      <c r="P715" s="159"/>
    </row>
    <row r="716" ht="11.25">
      <c r="P716" s="159"/>
    </row>
    <row r="717" ht="11.25">
      <c r="P717" s="159"/>
    </row>
    <row r="718" ht="11.25">
      <c r="P718" s="159"/>
    </row>
    <row r="719" ht="11.25">
      <c r="P719" s="159"/>
    </row>
    <row r="720" ht="11.25">
      <c r="P720" s="159"/>
    </row>
    <row r="721" ht="11.25">
      <c r="P721" s="159"/>
    </row>
    <row r="722" ht="11.25">
      <c r="P722" s="159"/>
    </row>
    <row r="723" ht="11.25">
      <c r="P723" s="159"/>
    </row>
    <row r="724" ht="11.25">
      <c r="P724" s="159"/>
    </row>
    <row r="725" ht="11.25">
      <c r="P725" s="159"/>
    </row>
    <row r="726" ht="11.25">
      <c r="P726" s="159"/>
    </row>
    <row r="727" ht="11.25">
      <c r="P727" s="159"/>
    </row>
    <row r="728" ht="11.25">
      <c r="P728" s="159"/>
    </row>
    <row r="729" ht="11.25">
      <c r="P729" s="159"/>
    </row>
    <row r="730" ht="11.25">
      <c r="P730" s="159"/>
    </row>
    <row r="731" ht="11.25">
      <c r="P731" s="159"/>
    </row>
    <row r="732" ht="11.25">
      <c r="P732" s="159"/>
    </row>
    <row r="733" ht="11.25">
      <c r="P733" s="159"/>
    </row>
    <row r="734" ht="11.25">
      <c r="P734" s="159"/>
    </row>
    <row r="735" ht="11.25">
      <c r="P735" s="159"/>
    </row>
    <row r="736" ht="11.25">
      <c r="P736" s="159"/>
    </row>
    <row r="737" ht="11.25">
      <c r="P737" s="159"/>
    </row>
    <row r="738" ht="11.25">
      <c r="P738" s="159"/>
    </row>
    <row r="739" ht="11.25">
      <c r="P739" s="159"/>
    </row>
    <row r="740" ht="11.25">
      <c r="P740" s="159"/>
    </row>
    <row r="741" ht="11.25">
      <c r="P741" s="159"/>
    </row>
    <row r="742" ht="11.25">
      <c r="P742" s="159"/>
    </row>
    <row r="743" ht="11.25">
      <c r="P743" s="159"/>
    </row>
    <row r="744" ht="11.25">
      <c r="P744" s="159"/>
    </row>
    <row r="745" ht="11.25">
      <c r="P745" s="159"/>
    </row>
    <row r="746" ht="11.25">
      <c r="P746" s="159"/>
    </row>
    <row r="747" ht="11.25">
      <c r="P747" s="159"/>
    </row>
    <row r="748" ht="11.25">
      <c r="P748" s="159"/>
    </row>
    <row r="749" ht="11.25">
      <c r="P749" s="159"/>
    </row>
    <row r="750" ht="11.25">
      <c r="P750" s="159"/>
    </row>
    <row r="751" ht="11.25">
      <c r="P751" s="159"/>
    </row>
    <row r="752" ht="11.25">
      <c r="P752" s="159"/>
    </row>
    <row r="753" ht="11.25">
      <c r="P753" s="159"/>
    </row>
    <row r="754" ht="11.25">
      <c r="P754" s="159"/>
    </row>
    <row r="755" ht="11.25">
      <c r="P755" s="159"/>
    </row>
    <row r="756" ht="11.25">
      <c r="P756" s="159"/>
    </row>
    <row r="757" ht="11.25">
      <c r="P757" s="159"/>
    </row>
    <row r="758" ht="11.25">
      <c r="P758" s="159"/>
    </row>
    <row r="759" ht="11.25">
      <c r="P759" s="159"/>
    </row>
    <row r="760" ht="11.25">
      <c r="P760" s="159"/>
    </row>
    <row r="761" ht="11.25">
      <c r="P761" s="159"/>
    </row>
    <row r="762" ht="11.25">
      <c r="P762" s="159"/>
    </row>
    <row r="763" ht="11.25">
      <c r="P763" s="159"/>
    </row>
    <row r="764" ht="11.25">
      <c r="P764" s="159"/>
    </row>
    <row r="765" ht="11.25">
      <c r="P765" s="159"/>
    </row>
    <row r="766" ht="11.25">
      <c r="P766" s="159"/>
    </row>
    <row r="767" ht="11.25">
      <c r="P767" s="159"/>
    </row>
    <row r="768" ht="11.25">
      <c r="P768" s="159"/>
    </row>
    <row r="769" ht="11.25">
      <c r="P769" s="159"/>
    </row>
    <row r="770" ht="11.25">
      <c r="P770" s="159"/>
    </row>
    <row r="771" ht="11.25">
      <c r="P771" s="159"/>
    </row>
    <row r="772" ht="11.25">
      <c r="P772" s="159"/>
    </row>
    <row r="773" ht="11.25">
      <c r="P773" s="159"/>
    </row>
    <row r="774" ht="11.25">
      <c r="P774" s="159"/>
    </row>
    <row r="775" ht="11.25">
      <c r="P775" s="159"/>
    </row>
    <row r="776" ht="11.25">
      <c r="P776" s="159"/>
    </row>
    <row r="777" ht="11.25">
      <c r="P777" s="159"/>
    </row>
    <row r="778" ht="11.25">
      <c r="P778" s="159"/>
    </row>
    <row r="779" ht="11.25">
      <c r="P779" s="159"/>
    </row>
    <row r="780" ht="11.25">
      <c r="P780" s="159"/>
    </row>
    <row r="781" ht="11.25">
      <c r="P781" s="159"/>
    </row>
    <row r="782" ht="11.25">
      <c r="P782" s="159"/>
    </row>
    <row r="783" ht="11.25">
      <c r="P783" s="159"/>
    </row>
    <row r="784" ht="11.25">
      <c r="P784" s="159"/>
    </row>
    <row r="785" ht="11.25">
      <c r="P785" s="159"/>
    </row>
    <row r="786" ht="11.25">
      <c r="P786" s="159"/>
    </row>
    <row r="787" ht="11.25">
      <c r="P787" s="159"/>
    </row>
    <row r="788" ht="11.25">
      <c r="P788" s="159"/>
    </row>
    <row r="789" ht="11.25">
      <c r="P789" s="159"/>
    </row>
    <row r="790" ht="11.25">
      <c r="P790" s="159"/>
    </row>
    <row r="791" ht="11.25">
      <c r="P791" s="159"/>
    </row>
    <row r="792" ht="11.25">
      <c r="P792" s="159"/>
    </row>
    <row r="793" ht="11.25">
      <c r="P793" s="159"/>
    </row>
    <row r="794" ht="11.25">
      <c r="P794" s="159"/>
    </row>
    <row r="795" ht="11.25">
      <c r="P795" s="159"/>
    </row>
    <row r="796" ht="11.25">
      <c r="P796" s="159"/>
    </row>
    <row r="797" ht="11.25">
      <c r="P797" s="159"/>
    </row>
    <row r="798" ht="11.25">
      <c r="P798" s="159"/>
    </row>
    <row r="799" ht="11.25">
      <c r="P799" s="159"/>
    </row>
    <row r="800" ht="11.25">
      <c r="P800" s="159"/>
    </row>
    <row r="801" ht="11.25">
      <c r="P801" s="159"/>
    </row>
    <row r="802" ht="11.25">
      <c r="P802" s="159"/>
    </row>
    <row r="803" ht="11.25">
      <c r="P803" s="159"/>
    </row>
    <row r="804" ht="11.25">
      <c r="P804" s="159"/>
    </row>
    <row r="805" ht="11.25">
      <c r="P805" s="159"/>
    </row>
    <row r="806" ht="11.25">
      <c r="P806" s="159"/>
    </row>
    <row r="807" ht="11.25">
      <c r="P807" s="159"/>
    </row>
    <row r="808" ht="11.25">
      <c r="P808" s="159"/>
    </row>
    <row r="809" ht="11.25">
      <c r="P809" s="159"/>
    </row>
    <row r="810" ht="11.25">
      <c r="P810" s="159"/>
    </row>
    <row r="811" ht="11.25">
      <c r="P811" s="159"/>
    </row>
    <row r="812" ht="11.25">
      <c r="P812" s="159"/>
    </row>
    <row r="813" ht="11.25">
      <c r="P813" s="159"/>
    </row>
    <row r="814" ht="11.25">
      <c r="P814" s="159"/>
    </row>
    <row r="815" ht="11.25">
      <c r="P815" s="159"/>
    </row>
    <row r="816" ht="11.25">
      <c r="P816" s="159"/>
    </row>
    <row r="817" ht="11.25">
      <c r="P817" s="159"/>
    </row>
    <row r="818" ht="11.25">
      <c r="P818" s="159"/>
    </row>
    <row r="819" ht="11.25">
      <c r="P819" s="159"/>
    </row>
    <row r="820" ht="11.25">
      <c r="P820" s="159"/>
    </row>
    <row r="821" ht="11.25">
      <c r="P821" s="159"/>
    </row>
    <row r="822" ht="11.25">
      <c r="P822" s="159"/>
    </row>
    <row r="823" ht="11.25">
      <c r="P823" s="159"/>
    </row>
    <row r="824" ht="11.25">
      <c r="P824" s="159"/>
    </row>
    <row r="825" ht="11.25">
      <c r="P825" s="159"/>
    </row>
    <row r="826" ht="11.25">
      <c r="P826" s="159"/>
    </row>
    <row r="827" ht="11.25">
      <c r="P827" s="159"/>
    </row>
    <row r="828" ht="11.25">
      <c r="P828" s="159"/>
    </row>
    <row r="829" ht="11.25">
      <c r="P829" s="159"/>
    </row>
    <row r="830" ht="11.25">
      <c r="P830" s="159"/>
    </row>
    <row r="831" ht="11.25">
      <c r="P831" s="159"/>
    </row>
    <row r="832" ht="11.25">
      <c r="P832" s="159"/>
    </row>
    <row r="833" ht="11.25">
      <c r="P833" s="159"/>
    </row>
    <row r="834" ht="11.25">
      <c r="P834" s="159"/>
    </row>
    <row r="835" ht="11.25">
      <c r="P835" s="159"/>
    </row>
    <row r="836" ht="11.25">
      <c r="P836" s="159"/>
    </row>
    <row r="837" ht="11.25">
      <c r="P837" s="159"/>
    </row>
    <row r="838" ht="11.25">
      <c r="P838" s="159"/>
    </row>
    <row r="839" ht="11.25">
      <c r="P839" s="159"/>
    </row>
    <row r="840" ht="11.25">
      <c r="P840" s="159"/>
    </row>
    <row r="841" ht="11.25">
      <c r="P841" s="159"/>
    </row>
    <row r="842" ht="11.25">
      <c r="P842" s="159"/>
    </row>
    <row r="843" ht="11.25">
      <c r="P843" s="159"/>
    </row>
    <row r="844" ht="11.25">
      <c r="P844" s="159"/>
    </row>
    <row r="845" ht="11.25">
      <c r="P845" s="159"/>
    </row>
    <row r="846" ht="11.25">
      <c r="P846" s="159"/>
    </row>
    <row r="847" ht="11.25">
      <c r="P847" s="159"/>
    </row>
    <row r="848" ht="11.25">
      <c r="P848" s="159"/>
    </row>
    <row r="849" ht="11.25">
      <c r="P849" s="159"/>
    </row>
    <row r="850" ht="11.25">
      <c r="P850" s="159"/>
    </row>
    <row r="851" ht="11.25">
      <c r="P851" s="159"/>
    </row>
    <row r="852" ht="11.25">
      <c r="P852" s="159"/>
    </row>
    <row r="853" ht="11.25">
      <c r="P853" s="159"/>
    </row>
    <row r="854" ht="11.25">
      <c r="P854" s="159"/>
    </row>
    <row r="855" ht="11.25">
      <c r="P855" s="159"/>
    </row>
    <row r="856" ht="11.25">
      <c r="P856" s="159"/>
    </row>
    <row r="857" ht="11.25">
      <c r="P857" s="159"/>
    </row>
    <row r="858" ht="11.25">
      <c r="P858" s="159"/>
    </row>
    <row r="859" ht="11.25">
      <c r="P859" s="159"/>
    </row>
    <row r="860" ht="11.25">
      <c r="P860" s="159"/>
    </row>
    <row r="861" ht="11.25">
      <c r="P861" s="159"/>
    </row>
    <row r="862" ht="11.25">
      <c r="P862" s="159"/>
    </row>
    <row r="863" ht="11.25">
      <c r="P863" s="159"/>
    </row>
    <row r="864" ht="11.25">
      <c r="P864" s="159"/>
    </row>
    <row r="865" ht="11.25">
      <c r="P865" s="159"/>
    </row>
    <row r="866" ht="11.25">
      <c r="P866" s="159"/>
    </row>
    <row r="867" ht="11.25">
      <c r="P867" s="159"/>
    </row>
    <row r="868" ht="11.25">
      <c r="P868" s="159"/>
    </row>
    <row r="869" ht="11.25">
      <c r="P869" s="159"/>
    </row>
    <row r="870" ht="11.25">
      <c r="P870" s="159"/>
    </row>
    <row r="871" ht="11.25">
      <c r="P871" s="159"/>
    </row>
    <row r="872" ht="11.25">
      <c r="P872" s="159"/>
    </row>
    <row r="873" ht="11.25">
      <c r="P873" s="159"/>
    </row>
    <row r="874" ht="11.25">
      <c r="P874" s="159"/>
    </row>
    <row r="875" ht="11.25">
      <c r="P875" s="159"/>
    </row>
    <row r="876" ht="11.25">
      <c r="P876" s="159"/>
    </row>
    <row r="877" ht="11.25">
      <c r="P877" s="159"/>
    </row>
    <row r="878" ht="11.25">
      <c r="P878" s="159"/>
    </row>
    <row r="879" ht="11.25">
      <c r="P879" s="159"/>
    </row>
    <row r="880" ht="11.25">
      <c r="P880" s="159"/>
    </row>
    <row r="881" ht="11.25">
      <c r="P881" s="159"/>
    </row>
    <row r="882" ht="11.25">
      <c r="P882" s="159"/>
    </row>
    <row r="883" ht="11.25">
      <c r="P883" s="159"/>
    </row>
    <row r="884" ht="11.25">
      <c r="P884" s="159"/>
    </row>
    <row r="885" ht="11.25">
      <c r="P885" s="159"/>
    </row>
    <row r="886" ht="11.25">
      <c r="P886" s="159"/>
    </row>
    <row r="887" ht="11.25">
      <c r="P887" s="159"/>
    </row>
    <row r="888" ht="11.25">
      <c r="P888" s="159"/>
    </row>
    <row r="889" ht="11.25">
      <c r="P889" s="159"/>
    </row>
    <row r="890" ht="11.25">
      <c r="P890" s="159"/>
    </row>
    <row r="891" ht="11.25">
      <c r="P891" s="159"/>
    </row>
    <row r="892" ht="11.25">
      <c r="P892" s="159"/>
    </row>
    <row r="893" ht="11.25">
      <c r="P893" s="159"/>
    </row>
    <row r="894" ht="11.25">
      <c r="P894" s="159"/>
    </row>
    <row r="895" ht="11.25">
      <c r="P895" s="159"/>
    </row>
    <row r="896" ht="11.25">
      <c r="P896" s="159"/>
    </row>
    <row r="897" ht="11.25">
      <c r="P897" s="159"/>
    </row>
    <row r="898" ht="11.25">
      <c r="P898" s="159"/>
    </row>
    <row r="899" ht="11.25">
      <c r="P899" s="159"/>
    </row>
    <row r="900" ht="11.25">
      <c r="P900" s="159"/>
    </row>
    <row r="901" ht="11.25">
      <c r="P901" s="159"/>
    </row>
    <row r="902" ht="11.25">
      <c r="P902" s="159"/>
    </row>
    <row r="903" ht="11.25">
      <c r="P903" s="159"/>
    </row>
    <row r="904" ht="11.25">
      <c r="P904" s="159"/>
    </row>
    <row r="905" ht="11.25">
      <c r="P905" s="159"/>
    </row>
    <row r="906" ht="11.25">
      <c r="P906" s="159"/>
    </row>
    <row r="907" ht="11.25">
      <c r="P907" s="159"/>
    </row>
    <row r="908" ht="11.25">
      <c r="P908" s="159"/>
    </row>
    <row r="909" ht="11.25">
      <c r="P909" s="159"/>
    </row>
    <row r="910" ht="11.25">
      <c r="P910" s="159"/>
    </row>
    <row r="911" ht="11.25">
      <c r="P911" s="159"/>
    </row>
    <row r="912" ht="11.25">
      <c r="P912" s="159"/>
    </row>
    <row r="913" ht="11.25">
      <c r="P913" s="159"/>
    </row>
    <row r="914" ht="11.25">
      <c r="P914" s="159"/>
    </row>
    <row r="915" ht="11.25">
      <c r="P915" s="159"/>
    </row>
    <row r="916" ht="11.25">
      <c r="P916" s="159"/>
    </row>
    <row r="917" ht="11.25">
      <c r="P917" s="159"/>
    </row>
    <row r="918" ht="11.25">
      <c r="P918" s="159"/>
    </row>
    <row r="919" ht="11.25">
      <c r="P919" s="159"/>
    </row>
    <row r="920" ht="11.25">
      <c r="P920" s="159"/>
    </row>
    <row r="921" ht="11.25">
      <c r="P921" s="159"/>
    </row>
    <row r="922" ht="11.25">
      <c r="P922" s="159"/>
    </row>
    <row r="923" ht="11.25">
      <c r="P923" s="159"/>
    </row>
    <row r="924" ht="11.25">
      <c r="P924" s="159"/>
    </row>
    <row r="925" ht="11.25">
      <c r="P925" s="159"/>
    </row>
    <row r="926" ht="11.25">
      <c r="P926" s="159"/>
    </row>
    <row r="927" ht="11.25">
      <c r="P927" s="159"/>
    </row>
    <row r="928" ht="11.25">
      <c r="P928" s="159"/>
    </row>
    <row r="929" ht="11.25">
      <c r="P929" s="159"/>
    </row>
    <row r="930" ht="11.25">
      <c r="P930" s="159"/>
    </row>
    <row r="931" ht="11.25">
      <c r="P931" s="159"/>
    </row>
    <row r="932" ht="11.25">
      <c r="P932" s="159"/>
    </row>
    <row r="933" ht="11.25">
      <c r="P933" s="159"/>
    </row>
    <row r="934" ht="11.25">
      <c r="P934" s="159"/>
    </row>
    <row r="935" ht="11.25">
      <c r="P935" s="159"/>
    </row>
    <row r="936" ht="11.25">
      <c r="P936" s="159"/>
    </row>
    <row r="937" ht="11.25">
      <c r="P937" s="159"/>
    </row>
    <row r="938" ht="11.25">
      <c r="P938" s="159"/>
    </row>
    <row r="939" ht="11.25">
      <c r="P939" s="159"/>
    </row>
    <row r="940" ht="11.25">
      <c r="P940" s="159"/>
    </row>
    <row r="941" ht="11.25">
      <c r="P941" s="159"/>
    </row>
    <row r="942" ht="11.25">
      <c r="P942" s="159"/>
    </row>
    <row r="943" ht="11.25">
      <c r="P943" s="159"/>
    </row>
    <row r="944" ht="11.25">
      <c r="P944" s="159"/>
    </row>
    <row r="945" ht="11.25">
      <c r="P945" s="159"/>
    </row>
    <row r="946" ht="11.25">
      <c r="P946" s="159"/>
    </row>
    <row r="947" ht="11.25">
      <c r="P947" s="159"/>
    </row>
    <row r="948" ht="11.25">
      <c r="P948" s="159"/>
    </row>
    <row r="949" ht="11.25">
      <c r="P949" s="159"/>
    </row>
    <row r="950" ht="11.25">
      <c r="P950" s="159"/>
    </row>
    <row r="951" ht="11.25">
      <c r="P951" s="159"/>
    </row>
    <row r="952" ht="11.25">
      <c r="P952" s="159"/>
    </row>
    <row r="953" ht="11.25">
      <c r="P953" s="159"/>
    </row>
    <row r="954" ht="11.25">
      <c r="P954" s="159"/>
    </row>
    <row r="955" ht="11.25">
      <c r="P955" s="159"/>
    </row>
    <row r="956" ht="11.25">
      <c r="P956" s="159"/>
    </row>
    <row r="957" ht="11.25">
      <c r="P957" s="159"/>
    </row>
    <row r="958" ht="11.25">
      <c r="P958" s="159"/>
    </row>
    <row r="959" ht="11.25">
      <c r="P959" s="159"/>
    </row>
    <row r="960" ht="11.25">
      <c r="P960" s="159"/>
    </row>
    <row r="961" ht="11.25">
      <c r="P961" s="159"/>
    </row>
    <row r="962" ht="11.25">
      <c r="P962" s="159"/>
    </row>
    <row r="963" ht="11.25">
      <c r="P963" s="159"/>
    </row>
    <row r="964" ht="11.25">
      <c r="P964" s="159"/>
    </row>
    <row r="965" ht="11.25">
      <c r="P965" s="159"/>
    </row>
    <row r="966" ht="11.25">
      <c r="P966" s="159"/>
    </row>
    <row r="967" ht="11.25">
      <c r="P967" s="159"/>
    </row>
    <row r="968" ht="11.25">
      <c r="P968" s="159"/>
    </row>
    <row r="969" ht="11.25">
      <c r="P969" s="159"/>
    </row>
    <row r="970" ht="11.25">
      <c r="P970" s="159"/>
    </row>
    <row r="971" ht="11.25">
      <c r="P971" s="159"/>
    </row>
    <row r="972" ht="11.25">
      <c r="P972" s="159"/>
    </row>
    <row r="973" ht="11.25">
      <c r="P973" s="159"/>
    </row>
    <row r="974" ht="11.25">
      <c r="P974" s="159"/>
    </row>
    <row r="975" ht="11.25">
      <c r="P975" s="159"/>
    </row>
    <row r="976" ht="11.25">
      <c r="P976" s="159"/>
    </row>
    <row r="977" ht="11.25">
      <c r="P977" s="159"/>
    </row>
    <row r="978" ht="11.25">
      <c r="P978" s="159"/>
    </row>
    <row r="979" ht="11.25">
      <c r="P979" s="159"/>
    </row>
    <row r="980" ht="11.25">
      <c r="P980" s="159"/>
    </row>
    <row r="981" ht="11.25">
      <c r="P981" s="159"/>
    </row>
    <row r="982" ht="11.25">
      <c r="P982" s="159"/>
    </row>
    <row r="983" ht="11.25">
      <c r="P983" s="159"/>
    </row>
    <row r="984" ht="11.25">
      <c r="P984" s="159"/>
    </row>
    <row r="985" ht="11.25">
      <c r="P985" s="159"/>
    </row>
    <row r="986" ht="11.25">
      <c r="P986" s="159"/>
    </row>
    <row r="987" ht="11.25">
      <c r="P987" s="159"/>
    </row>
    <row r="988" ht="11.25">
      <c r="P988" s="159"/>
    </row>
    <row r="989" ht="11.25">
      <c r="P989" s="159"/>
    </row>
    <row r="990" ht="11.25">
      <c r="P990" s="159"/>
    </row>
    <row r="991" ht="11.25">
      <c r="P991" s="159"/>
    </row>
    <row r="992" ht="11.25">
      <c r="P992" s="159"/>
    </row>
    <row r="993" ht="11.25">
      <c r="P993" s="159"/>
    </row>
    <row r="994" ht="11.25">
      <c r="P994" s="159"/>
    </row>
    <row r="995" ht="11.25">
      <c r="P995" s="159"/>
    </row>
    <row r="996" ht="11.25">
      <c r="P996" s="159"/>
    </row>
    <row r="997" ht="11.25">
      <c r="P997" s="159"/>
    </row>
    <row r="998" ht="11.25">
      <c r="P998" s="159"/>
    </row>
    <row r="999" ht="11.25">
      <c r="P999" s="159"/>
    </row>
    <row r="1000" ht="11.25">
      <c r="P1000" s="159"/>
    </row>
    <row r="1001" ht="11.25">
      <c r="P1001" s="159"/>
    </row>
    <row r="1002" ht="11.25">
      <c r="P1002" s="159"/>
    </row>
    <row r="1003" ht="11.25">
      <c r="P1003" s="159"/>
    </row>
    <row r="1004" ht="11.25">
      <c r="P1004" s="159"/>
    </row>
    <row r="1005" ht="11.25">
      <c r="P1005" s="159"/>
    </row>
    <row r="1006" ht="11.25">
      <c r="P1006" s="159"/>
    </row>
    <row r="1007" ht="11.25">
      <c r="P1007" s="159"/>
    </row>
    <row r="1008" ht="11.25">
      <c r="P1008" s="159"/>
    </row>
    <row r="1009" ht="11.25">
      <c r="P1009" s="159"/>
    </row>
    <row r="1010" ht="11.25">
      <c r="P1010" s="159"/>
    </row>
    <row r="1011" ht="11.25">
      <c r="P1011" s="159"/>
    </row>
    <row r="1012" ht="11.25">
      <c r="P1012" s="159"/>
    </row>
    <row r="1013" ht="11.25">
      <c r="P1013" s="159"/>
    </row>
    <row r="1014" ht="11.25">
      <c r="P1014" s="159"/>
    </row>
    <row r="1015" ht="11.25">
      <c r="P1015" s="159"/>
    </row>
    <row r="1016" ht="11.25">
      <c r="P1016" s="159"/>
    </row>
    <row r="1017" ht="11.25">
      <c r="P1017" s="159"/>
    </row>
  </sheetData>
  <sheetProtection sheet="1" objects="1" scenarios="1"/>
  <mergeCells count="12">
    <mergeCell ref="A5:C5"/>
    <mergeCell ref="A4:C4"/>
    <mergeCell ref="K3:O3"/>
    <mergeCell ref="A3:C3"/>
    <mergeCell ref="D3:H3"/>
    <mergeCell ref="K5:O5"/>
    <mergeCell ref="D2:H2"/>
    <mergeCell ref="K1:O2"/>
    <mergeCell ref="A1:B1"/>
    <mergeCell ref="C1:D1"/>
    <mergeCell ref="E1:F1"/>
    <mergeCell ref="G1:I1"/>
  </mergeCells>
  <conditionalFormatting sqref="J7:J41">
    <cfRule type="cellIs" priority="1" dxfId="0" operator="between" stopIfTrue="1">
      <formula>8</formula>
      <formula>10</formula>
    </cfRule>
    <cfRule type="cellIs" priority="2" dxfId="1" operator="between" stopIfTrue="1">
      <formula>6</formula>
      <formula>7.9</formula>
    </cfRule>
    <cfRule type="cellIs" priority="3" dxfId="2" operator="lessThan" stopIfTrue="1">
      <formula>6</formula>
    </cfRule>
  </conditionalFormatting>
  <conditionalFormatting sqref="D7:H41">
    <cfRule type="cellIs" priority="4" dxfId="3" operator="between" stopIfTrue="1">
      <formula>D$5+1</formula>
      <formula>D$4+1</formula>
    </cfRule>
  </conditionalFormatting>
  <conditionalFormatting sqref="G1">
    <cfRule type="cellIs" priority="5" dxfId="4" operator="equal" stopIfTrue="1">
      <formula>"(klik hier en vul in)"</formula>
    </cfRule>
  </conditionalFormatting>
  <conditionalFormatting sqref="C7:C41">
    <cfRule type="cellIs" priority="6" dxfId="5" operator="notEqual" stopIfTrue="1">
      <formula>SUM(D7:H7)</formula>
    </cfRule>
  </conditionalFormatting>
  <conditionalFormatting sqref="K7:O41">
    <cfRule type="expression" priority="7" dxfId="6" stopIfTrue="1">
      <formula>$C7=""</formula>
    </cfRule>
  </conditionalFormatting>
  <conditionalFormatting sqref="I7:I41">
    <cfRule type="expression" priority="8" dxfId="7" stopIfTrue="1">
      <formula>C7=""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7" r:id="rId3"/>
  <headerFooter alignWithMargins="0">
    <oddFooter>&amp;L&amp;8© 2008 - Malmberg, Den Bosch&amp;R&amp;8AdT / &amp;D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23">
    <pageSetUpPr fitToPage="1"/>
  </sheetPr>
  <dimension ref="A1:V45"/>
  <sheetViews>
    <sheetView showGridLines="0" zoomScaleSheetLayoutView="50" workbookViewId="0" topLeftCell="A1">
      <selection activeCell="A13" sqref="A13:B13"/>
    </sheetView>
  </sheetViews>
  <sheetFormatPr defaultColWidth="9.00390625" defaultRowHeight="11.25"/>
  <cols>
    <col min="1" max="1" width="3.625" style="223" customWidth="1"/>
    <col min="2" max="2" width="20.625" style="223" customWidth="1"/>
    <col min="3" max="11" width="5.625" style="223" customWidth="1"/>
    <col min="12" max="12" width="22.625" style="223" customWidth="1"/>
    <col min="13" max="13" width="4.625" style="265" customWidth="1"/>
    <col min="14" max="21" width="5.625" style="223" customWidth="1"/>
    <col min="22" max="33" width="3.625" style="223" customWidth="1"/>
    <col min="34" max="34" width="4.625" style="223" customWidth="1"/>
    <col min="35" max="16384" width="9.00390625" style="223" customWidth="1"/>
  </cols>
  <sheetData>
    <row r="1" spans="1:22" ht="19.5" customHeight="1" thickBot="1">
      <c r="A1" s="373" t="s">
        <v>110</v>
      </c>
      <c r="B1" s="375"/>
      <c r="C1" s="373" t="s">
        <v>65</v>
      </c>
      <c r="D1" s="374"/>
      <c r="E1" s="374"/>
      <c r="F1" s="375"/>
      <c r="G1" s="397" t="s">
        <v>0</v>
      </c>
      <c r="H1" s="398"/>
      <c r="I1" s="378" t="s">
        <v>1</v>
      </c>
      <c r="J1" s="378"/>
      <c r="K1" s="399"/>
      <c r="L1" s="146"/>
      <c r="M1" s="222"/>
      <c r="N1" s="391" t="s">
        <v>19</v>
      </c>
      <c r="O1" s="392"/>
      <c r="P1" s="392"/>
      <c r="Q1" s="392"/>
      <c r="R1" s="392"/>
      <c r="S1" s="392"/>
      <c r="T1" s="392"/>
      <c r="U1" s="393"/>
      <c r="V1" s="140"/>
    </row>
    <row r="2" spans="1:22" ht="24.75" customHeight="1" thickBot="1">
      <c r="A2" s="143"/>
      <c r="B2" s="144"/>
      <c r="C2" s="145"/>
      <c r="D2" s="365" t="s">
        <v>102</v>
      </c>
      <c r="E2" s="366"/>
      <c r="F2" s="366"/>
      <c r="G2" s="366"/>
      <c r="H2" s="366"/>
      <c r="I2" s="366"/>
      <c r="J2" s="366"/>
      <c r="K2" s="366"/>
      <c r="L2" s="224"/>
      <c r="M2" s="225"/>
      <c r="N2" s="394"/>
      <c r="O2" s="395"/>
      <c r="P2" s="395"/>
      <c r="Q2" s="395"/>
      <c r="R2" s="395"/>
      <c r="S2" s="395"/>
      <c r="T2" s="395"/>
      <c r="U2" s="396"/>
      <c r="V2" s="140"/>
    </row>
    <row r="3" spans="1:22" ht="13.5" customHeight="1" thickBot="1">
      <c r="A3" s="381" t="s">
        <v>101</v>
      </c>
      <c r="B3" s="382"/>
      <c r="C3" s="382"/>
      <c r="D3" s="386">
        <f>COUNTA(D6:K6)</f>
        <v>8</v>
      </c>
      <c r="E3" s="387"/>
      <c r="F3" s="387"/>
      <c r="G3" s="387"/>
      <c r="H3" s="387"/>
      <c r="I3" s="387"/>
      <c r="J3" s="387"/>
      <c r="K3" s="387"/>
      <c r="L3" s="148"/>
      <c r="M3" s="226"/>
      <c r="N3" s="403" t="s">
        <v>20</v>
      </c>
      <c r="O3" s="404"/>
      <c r="P3" s="404"/>
      <c r="Q3" s="404"/>
      <c r="R3" s="404"/>
      <c r="S3" s="404"/>
      <c r="T3" s="404"/>
      <c r="U3" s="405"/>
      <c r="V3" s="140"/>
    </row>
    <row r="4" spans="1:22" ht="15" customHeight="1" thickBot="1">
      <c r="A4" s="381" t="s">
        <v>8</v>
      </c>
      <c r="B4" s="382"/>
      <c r="C4" s="382"/>
      <c r="D4" s="150">
        <v>5</v>
      </c>
      <c r="E4" s="150">
        <v>5</v>
      </c>
      <c r="F4" s="150">
        <v>5</v>
      </c>
      <c r="G4" s="150">
        <v>5</v>
      </c>
      <c r="H4" s="150">
        <v>10</v>
      </c>
      <c r="I4" s="150">
        <v>5</v>
      </c>
      <c r="J4" s="150">
        <v>5</v>
      </c>
      <c r="K4" s="151">
        <v>5</v>
      </c>
      <c r="L4" s="148"/>
      <c r="M4" s="227"/>
      <c r="N4" s="153">
        <f aca="true" t="shared" si="0" ref="N4:U4">D4</f>
        <v>5</v>
      </c>
      <c r="O4" s="154">
        <f t="shared" si="0"/>
        <v>5</v>
      </c>
      <c r="P4" s="154">
        <f t="shared" si="0"/>
        <v>5</v>
      </c>
      <c r="Q4" s="154">
        <f t="shared" si="0"/>
        <v>5</v>
      </c>
      <c r="R4" s="154">
        <f t="shared" si="0"/>
        <v>10</v>
      </c>
      <c r="S4" s="154">
        <f t="shared" si="0"/>
        <v>5</v>
      </c>
      <c r="T4" s="154">
        <f t="shared" si="0"/>
        <v>5</v>
      </c>
      <c r="U4" s="155">
        <f t="shared" si="0"/>
        <v>5</v>
      </c>
      <c r="V4" s="140"/>
    </row>
    <row r="5" spans="1:22" ht="15" customHeight="1" thickBot="1">
      <c r="A5" s="379" t="s">
        <v>7</v>
      </c>
      <c r="B5" s="380"/>
      <c r="C5" s="380"/>
      <c r="D5" s="228">
        <v>1</v>
      </c>
      <c r="E5" s="228">
        <v>1</v>
      </c>
      <c r="F5" s="228">
        <v>1</v>
      </c>
      <c r="G5" s="228">
        <v>1</v>
      </c>
      <c r="H5" s="228">
        <v>2</v>
      </c>
      <c r="I5" s="228">
        <v>1</v>
      </c>
      <c r="J5" s="228">
        <v>1</v>
      </c>
      <c r="K5" s="229">
        <v>1</v>
      </c>
      <c r="L5" s="230"/>
      <c r="M5" s="231"/>
      <c r="N5" s="400" t="s">
        <v>63</v>
      </c>
      <c r="O5" s="401"/>
      <c r="P5" s="401"/>
      <c r="Q5" s="401"/>
      <c r="R5" s="401"/>
      <c r="S5" s="401"/>
      <c r="T5" s="401"/>
      <c r="U5" s="402"/>
      <c r="V5" s="158"/>
    </row>
    <row r="6" spans="1:22" ht="22.5" customHeight="1" thickBot="1" thickTop="1">
      <c r="A6" s="232"/>
      <c r="B6" s="233" t="s">
        <v>6</v>
      </c>
      <c r="C6" s="234" t="s">
        <v>4</v>
      </c>
      <c r="D6" s="164" t="s">
        <v>85</v>
      </c>
      <c r="E6" s="164" t="s">
        <v>45</v>
      </c>
      <c r="F6" s="164" t="s">
        <v>48</v>
      </c>
      <c r="G6" s="164" t="s">
        <v>46</v>
      </c>
      <c r="H6" s="164" t="s">
        <v>86</v>
      </c>
      <c r="I6" s="164" t="s">
        <v>87</v>
      </c>
      <c r="J6" s="164" t="s">
        <v>88</v>
      </c>
      <c r="K6" s="164" t="s">
        <v>89</v>
      </c>
      <c r="L6" s="235" t="s">
        <v>9</v>
      </c>
      <c r="M6" s="236" t="s">
        <v>2</v>
      </c>
      <c r="N6" s="237" t="s">
        <v>85</v>
      </c>
      <c r="O6" s="164" t="s">
        <v>45</v>
      </c>
      <c r="P6" s="164" t="s">
        <v>48</v>
      </c>
      <c r="Q6" s="164" t="s">
        <v>46</v>
      </c>
      <c r="R6" s="164" t="s">
        <v>86</v>
      </c>
      <c r="S6" s="164" t="s">
        <v>87</v>
      </c>
      <c r="T6" s="164" t="s">
        <v>88</v>
      </c>
      <c r="U6" s="238" t="s">
        <v>89</v>
      </c>
      <c r="V6" s="159"/>
    </row>
    <row r="7" spans="1:22" ht="22.5" customHeight="1" thickTop="1">
      <c r="A7" s="178">
        <v>1</v>
      </c>
      <c r="B7" s="220">
        <f>IF('toets 1'!B7&lt;&gt;"",'toets 1'!B7,"")</f>
      </c>
      <c r="C7" s="239">
        <f aca="true" t="shared" si="1" ref="C7:C41">IF(COUNTBLANK(D7:K7)=8,"",SUM(D7:K7))</f>
      </c>
      <c r="D7" s="214"/>
      <c r="E7" s="353"/>
      <c r="F7" s="353"/>
      <c r="G7" s="353"/>
      <c r="H7" s="353"/>
      <c r="I7" s="353"/>
      <c r="J7" s="353"/>
      <c r="K7" s="359"/>
      <c r="L7" s="240">
        <f>CONCATENATE(IF(D7&gt;$D$5,"th5/R3 ",""),IF(E7&gt;$E$5,"th5/R4 ",""),IF(F7&gt;$F$5,"th5/R7 ",""),IF(G7&gt;$G$5,"th5/R9 ",""),IF(H7&gt;$H$5,"th6/R3 ",""),IF(I7&gt;$I$5,"th6/R4 ",""),IF(J7&gt;$J$5,"th6/R7 ",""),IF(K7&gt;$K$5,"th6/R9 ",""))</f>
      </c>
      <c r="M7" s="241">
        <f aca="true" t="shared" si="2" ref="M7:M41">IF(C7="","",AVERAGE(N7:U7))</f>
      </c>
      <c r="N7" s="175">
        <f>IF($C7="","",VLOOKUP(D7,VIJF,2,TRUE))</f>
      </c>
      <c r="O7" s="176">
        <f>IF($C7="","",VLOOKUP(E7,VIJF,2,TRUE))</f>
      </c>
      <c r="P7" s="176">
        <f>IF($C7="","",VLOOKUP(F7,VIJF,2,TRUE))</f>
      </c>
      <c r="Q7" s="176">
        <f>IF($C7="","",VLOOKUP(G7,VIJF,2,TRUE))</f>
      </c>
      <c r="R7" s="176">
        <f>IF($C7="","",VLOOKUP(H7,TIEN,2,TRUE))</f>
      </c>
      <c r="S7" s="176">
        <f>IF($C7="","",VLOOKUP(I7,VIJF,2,TRUE))</f>
      </c>
      <c r="T7" s="176">
        <f>IF($C7="","",VLOOKUP(J7,VIJF,2,TRUE))</f>
      </c>
      <c r="U7" s="177">
        <f>IF($C7="","",VLOOKUP(K7,VIJF,2,TRUE))</f>
      </c>
      <c r="V7" s="158"/>
    </row>
    <row r="8" spans="1:22" ht="22.5" customHeight="1">
      <c r="A8" s="178">
        <v>2</v>
      </c>
      <c r="B8" s="220">
        <f>IF('toets 1'!B8&lt;&gt;"",'toets 1'!B8,"")</f>
      </c>
      <c r="C8" s="242">
        <f t="shared" si="1"/>
      </c>
      <c r="D8" s="216"/>
      <c r="E8" s="354"/>
      <c r="F8" s="354"/>
      <c r="G8" s="354"/>
      <c r="H8" s="354"/>
      <c r="I8" s="354"/>
      <c r="J8" s="354"/>
      <c r="K8" s="360"/>
      <c r="L8" s="180">
        <f aca="true" t="shared" si="3" ref="L8:L41">CONCATENATE(IF(D8&gt;$D$5,"th5/R3 ",""),IF(E8&gt;$E$5,"th5/R4 ",""),IF(F8&gt;$F$5,"th5/R7 ",""),IF(G8&gt;$G$5,"th5/R9 ",""),IF(H8&gt;$H$5,"th6/R3 ",""),IF(I8&gt;$I$5,"th6/R4 ",""),IF(J8&gt;$J$5,"th6/R7 ",""),IF(K8&gt;$K$5,"th6/R9 ",""))</f>
      </c>
      <c r="M8" s="241">
        <f t="shared" si="2"/>
      </c>
      <c r="N8" s="175">
        <f aca="true" t="shared" si="4" ref="N8:N41">IF($C8="","",VLOOKUP(D8,VIJF,2,TRUE))</f>
      </c>
      <c r="O8" s="176">
        <f aca="true" t="shared" si="5" ref="O8:O41">IF($C8="","",VLOOKUP(E8,VIJF,2,TRUE))</f>
      </c>
      <c r="P8" s="176">
        <f aca="true" t="shared" si="6" ref="P8:P41">IF($C8="","",VLOOKUP(F8,VIJF,2,TRUE))</f>
      </c>
      <c r="Q8" s="176">
        <f aca="true" t="shared" si="7" ref="Q8:Q41">IF($C8="","",VLOOKUP(G8,VIJF,2,TRUE))</f>
      </c>
      <c r="R8" s="176">
        <f aca="true" t="shared" si="8" ref="R8:R41">IF($C8="","",VLOOKUP(H8,TIEN,2,TRUE))</f>
      </c>
      <c r="S8" s="176">
        <f aca="true" t="shared" si="9" ref="S8:S41">IF($C8="","",VLOOKUP(I8,VIJF,2,TRUE))</f>
      </c>
      <c r="T8" s="176">
        <f aca="true" t="shared" si="10" ref="T8:T41">IF($C8="","",VLOOKUP(J8,VIJF,2,TRUE))</f>
      </c>
      <c r="U8" s="177">
        <f aca="true" t="shared" si="11" ref="U8:U41">IF($C8="","",VLOOKUP(K8,VIJF,2,TRUE))</f>
      </c>
      <c r="V8" s="158"/>
    </row>
    <row r="9" spans="1:22" ht="22.5" customHeight="1">
      <c r="A9" s="178">
        <v>3</v>
      </c>
      <c r="B9" s="220">
        <f>IF('toets 1'!B9&lt;&gt;"",'toets 1'!B9,"")</f>
      </c>
      <c r="C9" s="242">
        <f t="shared" si="1"/>
      </c>
      <c r="D9" s="216"/>
      <c r="E9" s="354"/>
      <c r="F9" s="354"/>
      <c r="G9" s="354"/>
      <c r="H9" s="354"/>
      <c r="I9" s="354"/>
      <c r="J9" s="354"/>
      <c r="K9" s="360"/>
      <c r="L9" s="180">
        <f t="shared" si="3"/>
      </c>
      <c r="M9" s="241">
        <f t="shared" si="2"/>
      </c>
      <c r="N9" s="175">
        <f t="shared" si="4"/>
      </c>
      <c r="O9" s="176">
        <f t="shared" si="5"/>
      </c>
      <c r="P9" s="176">
        <f t="shared" si="6"/>
      </c>
      <c r="Q9" s="176">
        <f t="shared" si="7"/>
      </c>
      <c r="R9" s="176">
        <f t="shared" si="8"/>
      </c>
      <c r="S9" s="176">
        <f t="shared" si="9"/>
      </c>
      <c r="T9" s="176">
        <f t="shared" si="10"/>
      </c>
      <c r="U9" s="177">
        <f t="shared" si="11"/>
      </c>
      <c r="V9" s="158"/>
    </row>
    <row r="10" spans="1:22" ht="22.5" customHeight="1">
      <c r="A10" s="178">
        <v>4</v>
      </c>
      <c r="B10" s="220">
        <f>IF('toets 1'!B10&lt;&gt;"",'toets 1'!B10,"")</f>
      </c>
      <c r="C10" s="242">
        <f t="shared" si="1"/>
      </c>
      <c r="D10" s="216"/>
      <c r="E10" s="354"/>
      <c r="F10" s="354"/>
      <c r="G10" s="354"/>
      <c r="H10" s="354"/>
      <c r="I10" s="354"/>
      <c r="J10" s="354"/>
      <c r="K10" s="360"/>
      <c r="L10" s="180">
        <f t="shared" si="3"/>
      </c>
      <c r="M10" s="241">
        <f t="shared" si="2"/>
      </c>
      <c r="N10" s="175">
        <f t="shared" si="4"/>
      </c>
      <c r="O10" s="176">
        <f t="shared" si="5"/>
      </c>
      <c r="P10" s="176">
        <f t="shared" si="6"/>
      </c>
      <c r="Q10" s="176">
        <f t="shared" si="7"/>
      </c>
      <c r="R10" s="176">
        <f t="shared" si="8"/>
      </c>
      <c r="S10" s="176">
        <f t="shared" si="9"/>
      </c>
      <c r="T10" s="176">
        <f t="shared" si="10"/>
      </c>
      <c r="U10" s="177">
        <f t="shared" si="11"/>
      </c>
      <c r="V10" s="158"/>
    </row>
    <row r="11" spans="1:22" ht="22.5" customHeight="1">
      <c r="A11" s="178">
        <v>5</v>
      </c>
      <c r="B11" s="220">
        <f>IF('toets 1'!B11&lt;&gt;"",'toets 1'!B11,"")</f>
      </c>
      <c r="C11" s="242">
        <f t="shared" si="1"/>
      </c>
      <c r="D11" s="216"/>
      <c r="E11" s="354"/>
      <c r="F11" s="354"/>
      <c r="G11" s="354"/>
      <c r="H11" s="354"/>
      <c r="I11" s="354"/>
      <c r="J11" s="354"/>
      <c r="K11" s="360"/>
      <c r="L11" s="180">
        <f t="shared" si="3"/>
      </c>
      <c r="M11" s="241">
        <f t="shared" si="2"/>
      </c>
      <c r="N11" s="175">
        <f t="shared" si="4"/>
      </c>
      <c r="O11" s="176">
        <f t="shared" si="5"/>
      </c>
      <c r="P11" s="176">
        <f t="shared" si="6"/>
      </c>
      <c r="Q11" s="176">
        <f t="shared" si="7"/>
      </c>
      <c r="R11" s="176">
        <f t="shared" si="8"/>
      </c>
      <c r="S11" s="176">
        <f t="shared" si="9"/>
      </c>
      <c r="T11" s="176">
        <f t="shared" si="10"/>
      </c>
      <c r="U11" s="177">
        <f t="shared" si="11"/>
      </c>
      <c r="V11" s="158"/>
    </row>
    <row r="12" spans="1:22" ht="22.5" customHeight="1">
      <c r="A12" s="178">
        <v>6</v>
      </c>
      <c r="B12" s="220">
        <f>IF('toets 1'!B12&lt;&gt;"",'toets 1'!B12,"")</f>
      </c>
      <c r="C12" s="242">
        <f t="shared" si="1"/>
      </c>
      <c r="D12" s="216"/>
      <c r="E12" s="354"/>
      <c r="F12" s="354"/>
      <c r="G12" s="354"/>
      <c r="H12" s="354"/>
      <c r="I12" s="354"/>
      <c r="J12" s="354"/>
      <c r="K12" s="360"/>
      <c r="L12" s="180">
        <f t="shared" si="3"/>
      </c>
      <c r="M12" s="241">
        <f t="shared" si="2"/>
      </c>
      <c r="N12" s="175">
        <f t="shared" si="4"/>
      </c>
      <c r="O12" s="176">
        <f t="shared" si="5"/>
      </c>
      <c r="P12" s="176">
        <f t="shared" si="6"/>
      </c>
      <c r="Q12" s="176">
        <f t="shared" si="7"/>
      </c>
      <c r="R12" s="176">
        <f t="shared" si="8"/>
      </c>
      <c r="S12" s="176">
        <f t="shared" si="9"/>
      </c>
      <c r="T12" s="176">
        <f t="shared" si="10"/>
      </c>
      <c r="U12" s="177">
        <f t="shared" si="11"/>
      </c>
      <c r="V12" s="158"/>
    </row>
    <row r="13" spans="1:22" ht="22.5" customHeight="1">
      <c r="A13" s="178">
        <v>7</v>
      </c>
      <c r="B13" s="220">
        <f>IF('toets 1'!B13&lt;&gt;"",'toets 1'!B13,"")</f>
      </c>
      <c r="C13" s="242">
        <f t="shared" si="1"/>
      </c>
      <c r="D13" s="216"/>
      <c r="E13" s="354"/>
      <c r="F13" s="354"/>
      <c r="G13" s="354"/>
      <c r="H13" s="354"/>
      <c r="I13" s="354"/>
      <c r="J13" s="354"/>
      <c r="K13" s="360"/>
      <c r="L13" s="180">
        <f t="shared" si="3"/>
      </c>
      <c r="M13" s="241">
        <f t="shared" si="2"/>
      </c>
      <c r="N13" s="175">
        <f t="shared" si="4"/>
      </c>
      <c r="O13" s="176">
        <f t="shared" si="5"/>
      </c>
      <c r="P13" s="176">
        <f t="shared" si="6"/>
      </c>
      <c r="Q13" s="176">
        <f t="shared" si="7"/>
      </c>
      <c r="R13" s="176">
        <f t="shared" si="8"/>
      </c>
      <c r="S13" s="176">
        <f t="shared" si="9"/>
      </c>
      <c r="T13" s="176">
        <f t="shared" si="10"/>
      </c>
      <c r="U13" s="177">
        <f t="shared" si="11"/>
      </c>
      <c r="V13" s="158"/>
    </row>
    <row r="14" spans="1:22" ht="22.5" customHeight="1">
      <c r="A14" s="178">
        <v>8</v>
      </c>
      <c r="B14" s="220">
        <f>IF('toets 1'!B14&lt;&gt;"",'toets 1'!B14,"")</f>
      </c>
      <c r="C14" s="242">
        <f t="shared" si="1"/>
      </c>
      <c r="D14" s="216"/>
      <c r="E14" s="354"/>
      <c r="F14" s="354"/>
      <c r="G14" s="354"/>
      <c r="H14" s="354"/>
      <c r="I14" s="354"/>
      <c r="J14" s="354"/>
      <c r="K14" s="360"/>
      <c r="L14" s="180">
        <f t="shared" si="3"/>
      </c>
      <c r="M14" s="241">
        <f t="shared" si="2"/>
      </c>
      <c r="N14" s="175">
        <f t="shared" si="4"/>
      </c>
      <c r="O14" s="176">
        <f t="shared" si="5"/>
      </c>
      <c r="P14" s="176">
        <f t="shared" si="6"/>
      </c>
      <c r="Q14" s="176">
        <f t="shared" si="7"/>
      </c>
      <c r="R14" s="176">
        <f t="shared" si="8"/>
      </c>
      <c r="S14" s="176">
        <f t="shared" si="9"/>
      </c>
      <c r="T14" s="176">
        <f t="shared" si="10"/>
      </c>
      <c r="U14" s="177">
        <f t="shared" si="11"/>
      </c>
      <c r="V14" s="158"/>
    </row>
    <row r="15" spans="1:22" ht="22.5" customHeight="1">
      <c r="A15" s="178">
        <v>9</v>
      </c>
      <c r="B15" s="220">
        <f>IF('toets 1'!B15&lt;&gt;"",'toets 1'!B15,"")</f>
      </c>
      <c r="C15" s="242">
        <f t="shared" si="1"/>
      </c>
      <c r="D15" s="216"/>
      <c r="E15" s="354"/>
      <c r="F15" s="354"/>
      <c r="G15" s="354"/>
      <c r="H15" s="354"/>
      <c r="I15" s="354"/>
      <c r="J15" s="354"/>
      <c r="K15" s="360"/>
      <c r="L15" s="180">
        <f t="shared" si="3"/>
      </c>
      <c r="M15" s="241">
        <f t="shared" si="2"/>
      </c>
      <c r="N15" s="175">
        <f t="shared" si="4"/>
      </c>
      <c r="O15" s="176">
        <f t="shared" si="5"/>
      </c>
      <c r="P15" s="176">
        <f t="shared" si="6"/>
      </c>
      <c r="Q15" s="176">
        <f t="shared" si="7"/>
      </c>
      <c r="R15" s="176">
        <f t="shared" si="8"/>
      </c>
      <c r="S15" s="176">
        <f t="shared" si="9"/>
      </c>
      <c r="T15" s="176">
        <f t="shared" si="10"/>
      </c>
      <c r="U15" s="177">
        <f t="shared" si="11"/>
      </c>
      <c r="V15" s="158"/>
    </row>
    <row r="16" spans="1:22" ht="22.5" customHeight="1">
      <c r="A16" s="178">
        <v>10</v>
      </c>
      <c r="B16" s="220">
        <f>IF('toets 1'!B16&lt;&gt;"",'toets 1'!B16,"")</f>
      </c>
      <c r="C16" s="242">
        <f t="shared" si="1"/>
      </c>
      <c r="D16" s="216"/>
      <c r="E16" s="354"/>
      <c r="F16" s="354"/>
      <c r="G16" s="354"/>
      <c r="H16" s="354"/>
      <c r="I16" s="354"/>
      <c r="J16" s="354"/>
      <c r="K16" s="360"/>
      <c r="L16" s="180">
        <f t="shared" si="3"/>
      </c>
      <c r="M16" s="241">
        <f t="shared" si="2"/>
      </c>
      <c r="N16" s="175">
        <f t="shared" si="4"/>
      </c>
      <c r="O16" s="176">
        <f t="shared" si="5"/>
      </c>
      <c r="P16" s="176">
        <f t="shared" si="6"/>
      </c>
      <c r="Q16" s="176">
        <f t="shared" si="7"/>
      </c>
      <c r="R16" s="176">
        <f t="shared" si="8"/>
      </c>
      <c r="S16" s="176">
        <f t="shared" si="9"/>
      </c>
      <c r="T16" s="176">
        <f t="shared" si="10"/>
      </c>
      <c r="U16" s="177">
        <f t="shared" si="11"/>
      </c>
      <c r="V16" s="158"/>
    </row>
    <row r="17" spans="1:22" ht="22.5" customHeight="1">
      <c r="A17" s="178">
        <v>11</v>
      </c>
      <c r="B17" s="220">
        <f>IF('toets 1'!B17&lt;&gt;"",'toets 1'!B17,"")</f>
      </c>
      <c r="C17" s="242">
        <f t="shared" si="1"/>
      </c>
      <c r="D17" s="216"/>
      <c r="E17" s="354"/>
      <c r="F17" s="354"/>
      <c r="G17" s="354"/>
      <c r="H17" s="354"/>
      <c r="I17" s="354"/>
      <c r="J17" s="354"/>
      <c r="K17" s="360"/>
      <c r="L17" s="180">
        <f t="shared" si="3"/>
      </c>
      <c r="M17" s="241">
        <f t="shared" si="2"/>
      </c>
      <c r="N17" s="175">
        <f t="shared" si="4"/>
      </c>
      <c r="O17" s="176">
        <f t="shared" si="5"/>
      </c>
      <c r="P17" s="176">
        <f t="shared" si="6"/>
      </c>
      <c r="Q17" s="176">
        <f t="shared" si="7"/>
      </c>
      <c r="R17" s="176">
        <f t="shared" si="8"/>
      </c>
      <c r="S17" s="176">
        <f t="shared" si="9"/>
      </c>
      <c r="T17" s="176">
        <f t="shared" si="10"/>
      </c>
      <c r="U17" s="177">
        <f t="shared" si="11"/>
      </c>
      <c r="V17" s="158"/>
    </row>
    <row r="18" spans="1:22" ht="22.5" customHeight="1">
      <c r="A18" s="178">
        <v>12</v>
      </c>
      <c r="B18" s="220">
        <f>IF('toets 1'!B18&lt;&gt;"",'toets 1'!B18,"")</f>
      </c>
      <c r="C18" s="242">
        <f t="shared" si="1"/>
      </c>
      <c r="D18" s="216"/>
      <c r="E18" s="354"/>
      <c r="F18" s="354"/>
      <c r="G18" s="354"/>
      <c r="H18" s="354"/>
      <c r="I18" s="354"/>
      <c r="J18" s="354"/>
      <c r="K18" s="360"/>
      <c r="L18" s="180">
        <f t="shared" si="3"/>
      </c>
      <c r="M18" s="241">
        <f t="shared" si="2"/>
      </c>
      <c r="N18" s="175">
        <f t="shared" si="4"/>
      </c>
      <c r="O18" s="176">
        <f t="shared" si="5"/>
      </c>
      <c r="P18" s="176">
        <f t="shared" si="6"/>
      </c>
      <c r="Q18" s="176">
        <f t="shared" si="7"/>
      </c>
      <c r="R18" s="176">
        <f t="shared" si="8"/>
      </c>
      <c r="S18" s="176">
        <f t="shared" si="9"/>
      </c>
      <c r="T18" s="176">
        <f t="shared" si="10"/>
      </c>
      <c r="U18" s="177">
        <f t="shared" si="11"/>
      </c>
      <c r="V18" s="158"/>
    </row>
    <row r="19" spans="1:22" ht="22.5" customHeight="1">
      <c r="A19" s="178">
        <v>13</v>
      </c>
      <c r="B19" s="220">
        <f>IF('toets 1'!B19&lt;&gt;"",'toets 1'!B19,"")</f>
      </c>
      <c r="C19" s="242">
        <f t="shared" si="1"/>
      </c>
      <c r="D19" s="216"/>
      <c r="E19" s="354"/>
      <c r="F19" s="354"/>
      <c r="G19" s="354"/>
      <c r="H19" s="354"/>
      <c r="I19" s="354"/>
      <c r="J19" s="354"/>
      <c r="K19" s="360"/>
      <c r="L19" s="180">
        <f t="shared" si="3"/>
      </c>
      <c r="M19" s="241">
        <f t="shared" si="2"/>
      </c>
      <c r="N19" s="175">
        <f t="shared" si="4"/>
      </c>
      <c r="O19" s="176">
        <f t="shared" si="5"/>
      </c>
      <c r="P19" s="176">
        <f t="shared" si="6"/>
      </c>
      <c r="Q19" s="176">
        <f t="shared" si="7"/>
      </c>
      <c r="R19" s="176">
        <f t="shared" si="8"/>
      </c>
      <c r="S19" s="176">
        <f t="shared" si="9"/>
      </c>
      <c r="T19" s="176">
        <f t="shared" si="10"/>
      </c>
      <c r="U19" s="177">
        <f t="shared" si="11"/>
      </c>
      <c r="V19" s="158"/>
    </row>
    <row r="20" spans="1:22" ht="22.5" customHeight="1">
      <c r="A20" s="178">
        <v>14</v>
      </c>
      <c r="B20" s="220">
        <f>IF('toets 1'!B20&lt;&gt;"",'toets 1'!B20,"")</f>
      </c>
      <c r="C20" s="242">
        <f t="shared" si="1"/>
      </c>
      <c r="D20" s="216"/>
      <c r="E20" s="354"/>
      <c r="F20" s="354"/>
      <c r="G20" s="354"/>
      <c r="H20" s="354"/>
      <c r="I20" s="354"/>
      <c r="J20" s="354"/>
      <c r="K20" s="360"/>
      <c r="L20" s="180">
        <f t="shared" si="3"/>
      </c>
      <c r="M20" s="241">
        <f t="shared" si="2"/>
      </c>
      <c r="N20" s="175">
        <f t="shared" si="4"/>
      </c>
      <c r="O20" s="176">
        <f t="shared" si="5"/>
      </c>
      <c r="P20" s="176">
        <f t="shared" si="6"/>
      </c>
      <c r="Q20" s="176">
        <f t="shared" si="7"/>
      </c>
      <c r="R20" s="176">
        <f t="shared" si="8"/>
      </c>
      <c r="S20" s="176">
        <f t="shared" si="9"/>
      </c>
      <c r="T20" s="176">
        <f t="shared" si="10"/>
      </c>
      <c r="U20" s="177">
        <f t="shared" si="11"/>
      </c>
      <c r="V20" s="158"/>
    </row>
    <row r="21" spans="1:22" ht="22.5" customHeight="1">
      <c r="A21" s="178">
        <v>15</v>
      </c>
      <c r="B21" s="220">
        <f>IF('toets 1'!B21&lt;&gt;"",'toets 1'!B21,"")</f>
      </c>
      <c r="C21" s="242">
        <f t="shared" si="1"/>
      </c>
      <c r="D21" s="216"/>
      <c r="E21" s="354"/>
      <c r="F21" s="354"/>
      <c r="G21" s="354"/>
      <c r="H21" s="354"/>
      <c r="I21" s="354"/>
      <c r="J21" s="354"/>
      <c r="K21" s="360"/>
      <c r="L21" s="180">
        <f t="shared" si="3"/>
      </c>
      <c r="M21" s="241">
        <f t="shared" si="2"/>
      </c>
      <c r="N21" s="175">
        <f t="shared" si="4"/>
      </c>
      <c r="O21" s="176">
        <f t="shared" si="5"/>
      </c>
      <c r="P21" s="176">
        <f t="shared" si="6"/>
      </c>
      <c r="Q21" s="176">
        <f t="shared" si="7"/>
      </c>
      <c r="R21" s="176">
        <f t="shared" si="8"/>
      </c>
      <c r="S21" s="176">
        <f t="shared" si="9"/>
      </c>
      <c r="T21" s="176">
        <f t="shared" si="10"/>
      </c>
      <c r="U21" s="177">
        <f t="shared" si="11"/>
      </c>
      <c r="V21" s="158"/>
    </row>
    <row r="22" spans="1:22" ht="22.5" customHeight="1">
      <c r="A22" s="178">
        <v>16</v>
      </c>
      <c r="B22" s="220">
        <f>IF('toets 1'!B22&lt;&gt;"",'toets 1'!B22,"")</f>
      </c>
      <c r="C22" s="242">
        <f t="shared" si="1"/>
      </c>
      <c r="D22" s="216"/>
      <c r="E22" s="354"/>
      <c r="F22" s="354"/>
      <c r="G22" s="354"/>
      <c r="H22" s="354"/>
      <c r="I22" s="354"/>
      <c r="J22" s="354"/>
      <c r="K22" s="360"/>
      <c r="L22" s="180">
        <f t="shared" si="3"/>
      </c>
      <c r="M22" s="241">
        <f t="shared" si="2"/>
      </c>
      <c r="N22" s="175">
        <f t="shared" si="4"/>
      </c>
      <c r="O22" s="176">
        <f t="shared" si="5"/>
      </c>
      <c r="P22" s="176">
        <f t="shared" si="6"/>
      </c>
      <c r="Q22" s="176">
        <f t="shared" si="7"/>
      </c>
      <c r="R22" s="176">
        <f t="shared" si="8"/>
      </c>
      <c r="S22" s="176">
        <f t="shared" si="9"/>
      </c>
      <c r="T22" s="176">
        <f t="shared" si="10"/>
      </c>
      <c r="U22" s="177">
        <f t="shared" si="11"/>
      </c>
      <c r="V22" s="158"/>
    </row>
    <row r="23" spans="1:22" ht="22.5" customHeight="1">
      <c r="A23" s="178">
        <v>17</v>
      </c>
      <c r="B23" s="220">
        <f>IF('toets 1'!B23&lt;&gt;"",'toets 1'!B23,"")</f>
      </c>
      <c r="C23" s="242">
        <f t="shared" si="1"/>
      </c>
      <c r="D23" s="216"/>
      <c r="E23" s="354"/>
      <c r="F23" s="354"/>
      <c r="G23" s="354"/>
      <c r="H23" s="354"/>
      <c r="I23" s="354"/>
      <c r="J23" s="354"/>
      <c r="K23" s="360"/>
      <c r="L23" s="180">
        <f t="shared" si="3"/>
      </c>
      <c r="M23" s="241">
        <f t="shared" si="2"/>
      </c>
      <c r="N23" s="175">
        <f t="shared" si="4"/>
      </c>
      <c r="O23" s="176">
        <f t="shared" si="5"/>
      </c>
      <c r="P23" s="176">
        <f t="shared" si="6"/>
      </c>
      <c r="Q23" s="176">
        <f t="shared" si="7"/>
      </c>
      <c r="R23" s="176">
        <f t="shared" si="8"/>
      </c>
      <c r="S23" s="176">
        <f t="shared" si="9"/>
      </c>
      <c r="T23" s="176">
        <f t="shared" si="10"/>
      </c>
      <c r="U23" s="177">
        <f t="shared" si="11"/>
      </c>
      <c r="V23" s="158"/>
    </row>
    <row r="24" spans="1:22" ht="22.5" customHeight="1">
      <c r="A24" s="178">
        <v>18</v>
      </c>
      <c r="B24" s="220">
        <f>IF('toets 1'!B24&lt;&gt;"",'toets 1'!B24,"")</f>
      </c>
      <c r="C24" s="242">
        <f t="shared" si="1"/>
      </c>
      <c r="D24" s="216"/>
      <c r="E24" s="354"/>
      <c r="F24" s="354"/>
      <c r="G24" s="354"/>
      <c r="H24" s="354"/>
      <c r="I24" s="354"/>
      <c r="J24" s="354"/>
      <c r="K24" s="360"/>
      <c r="L24" s="180">
        <f t="shared" si="3"/>
      </c>
      <c r="M24" s="241">
        <f t="shared" si="2"/>
      </c>
      <c r="N24" s="175">
        <f t="shared" si="4"/>
      </c>
      <c r="O24" s="176">
        <f t="shared" si="5"/>
      </c>
      <c r="P24" s="176">
        <f t="shared" si="6"/>
      </c>
      <c r="Q24" s="176">
        <f t="shared" si="7"/>
      </c>
      <c r="R24" s="176">
        <f t="shared" si="8"/>
      </c>
      <c r="S24" s="176">
        <f t="shared" si="9"/>
      </c>
      <c r="T24" s="176">
        <f t="shared" si="10"/>
      </c>
      <c r="U24" s="177">
        <f t="shared" si="11"/>
      </c>
      <c r="V24" s="158"/>
    </row>
    <row r="25" spans="1:22" ht="22.5" customHeight="1">
      <c r="A25" s="178">
        <v>19</v>
      </c>
      <c r="B25" s="220">
        <f>IF('toets 1'!B25&lt;&gt;"",'toets 1'!B25,"")</f>
      </c>
      <c r="C25" s="242">
        <f t="shared" si="1"/>
      </c>
      <c r="D25" s="216"/>
      <c r="E25" s="354"/>
      <c r="F25" s="354"/>
      <c r="G25" s="354"/>
      <c r="H25" s="354"/>
      <c r="I25" s="354"/>
      <c r="J25" s="354"/>
      <c r="K25" s="360"/>
      <c r="L25" s="180">
        <f t="shared" si="3"/>
      </c>
      <c r="M25" s="241">
        <f t="shared" si="2"/>
      </c>
      <c r="N25" s="175">
        <f t="shared" si="4"/>
      </c>
      <c r="O25" s="176">
        <f t="shared" si="5"/>
      </c>
      <c r="P25" s="176">
        <f t="shared" si="6"/>
      </c>
      <c r="Q25" s="176">
        <f t="shared" si="7"/>
      </c>
      <c r="R25" s="176">
        <f t="shared" si="8"/>
      </c>
      <c r="S25" s="176">
        <f t="shared" si="9"/>
      </c>
      <c r="T25" s="176">
        <f t="shared" si="10"/>
      </c>
      <c r="U25" s="177">
        <f t="shared" si="11"/>
      </c>
      <c r="V25" s="158"/>
    </row>
    <row r="26" spans="1:22" ht="22.5" customHeight="1">
      <c r="A26" s="178">
        <v>20</v>
      </c>
      <c r="B26" s="220">
        <f>IF('toets 1'!B26&lt;&gt;"",'toets 1'!B26,"")</f>
      </c>
      <c r="C26" s="242">
        <f t="shared" si="1"/>
      </c>
      <c r="D26" s="216"/>
      <c r="E26" s="354"/>
      <c r="F26" s="354"/>
      <c r="G26" s="354"/>
      <c r="H26" s="354"/>
      <c r="I26" s="354"/>
      <c r="J26" s="354"/>
      <c r="K26" s="360"/>
      <c r="L26" s="180">
        <f t="shared" si="3"/>
      </c>
      <c r="M26" s="241">
        <f t="shared" si="2"/>
      </c>
      <c r="N26" s="175">
        <f t="shared" si="4"/>
      </c>
      <c r="O26" s="176">
        <f t="shared" si="5"/>
      </c>
      <c r="P26" s="176">
        <f t="shared" si="6"/>
      </c>
      <c r="Q26" s="176">
        <f t="shared" si="7"/>
      </c>
      <c r="R26" s="176">
        <f t="shared" si="8"/>
      </c>
      <c r="S26" s="176">
        <f t="shared" si="9"/>
      </c>
      <c r="T26" s="176">
        <f t="shared" si="10"/>
      </c>
      <c r="U26" s="177">
        <f t="shared" si="11"/>
      </c>
      <c r="V26" s="158"/>
    </row>
    <row r="27" spans="1:22" ht="22.5" customHeight="1">
      <c r="A27" s="178">
        <v>21</v>
      </c>
      <c r="B27" s="220">
        <f>IF('toets 1'!B27&lt;&gt;"",'toets 1'!B27,"")</f>
      </c>
      <c r="C27" s="242">
        <f t="shared" si="1"/>
      </c>
      <c r="D27" s="216"/>
      <c r="E27" s="354"/>
      <c r="F27" s="354"/>
      <c r="G27" s="354"/>
      <c r="H27" s="354"/>
      <c r="I27" s="354"/>
      <c r="J27" s="354"/>
      <c r="K27" s="360"/>
      <c r="L27" s="180">
        <f t="shared" si="3"/>
      </c>
      <c r="M27" s="241">
        <f t="shared" si="2"/>
      </c>
      <c r="N27" s="175">
        <f t="shared" si="4"/>
      </c>
      <c r="O27" s="176">
        <f t="shared" si="5"/>
      </c>
      <c r="P27" s="176">
        <f t="shared" si="6"/>
      </c>
      <c r="Q27" s="176">
        <f t="shared" si="7"/>
      </c>
      <c r="R27" s="176">
        <f t="shared" si="8"/>
      </c>
      <c r="S27" s="176">
        <f t="shared" si="9"/>
      </c>
      <c r="T27" s="176">
        <f t="shared" si="10"/>
      </c>
      <c r="U27" s="177">
        <f t="shared" si="11"/>
      </c>
      <c r="V27" s="158"/>
    </row>
    <row r="28" spans="1:22" ht="22.5" customHeight="1">
      <c r="A28" s="178">
        <v>22</v>
      </c>
      <c r="B28" s="220">
        <f>IF('toets 1'!B28&lt;&gt;"",'toets 1'!B28,"")</f>
      </c>
      <c r="C28" s="242">
        <f t="shared" si="1"/>
      </c>
      <c r="D28" s="216"/>
      <c r="E28" s="354"/>
      <c r="F28" s="354"/>
      <c r="G28" s="354"/>
      <c r="H28" s="354"/>
      <c r="I28" s="354"/>
      <c r="J28" s="354"/>
      <c r="K28" s="360"/>
      <c r="L28" s="180">
        <f t="shared" si="3"/>
      </c>
      <c r="M28" s="241">
        <f t="shared" si="2"/>
      </c>
      <c r="N28" s="175">
        <f t="shared" si="4"/>
      </c>
      <c r="O28" s="176">
        <f t="shared" si="5"/>
      </c>
      <c r="P28" s="176">
        <f t="shared" si="6"/>
      </c>
      <c r="Q28" s="176">
        <f t="shared" si="7"/>
      </c>
      <c r="R28" s="176">
        <f t="shared" si="8"/>
      </c>
      <c r="S28" s="176">
        <f t="shared" si="9"/>
      </c>
      <c r="T28" s="176">
        <f t="shared" si="10"/>
      </c>
      <c r="U28" s="177">
        <f t="shared" si="11"/>
      </c>
      <c r="V28" s="158"/>
    </row>
    <row r="29" spans="1:22" ht="22.5" customHeight="1">
      <c r="A29" s="178">
        <v>23</v>
      </c>
      <c r="B29" s="220">
        <f>IF('toets 1'!B29&lt;&gt;"",'toets 1'!B29,"")</f>
      </c>
      <c r="C29" s="242">
        <f t="shared" si="1"/>
      </c>
      <c r="D29" s="216"/>
      <c r="E29" s="354"/>
      <c r="F29" s="354"/>
      <c r="G29" s="354"/>
      <c r="H29" s="354"/>
      <c r="I29" s="354"/>
      <c r="J29" s="354"/>
      <c r="K29" s="360"/>
      <c r="L29" s="180">
        <f t="shared" si="3"/>
      </c>
      <c r="M29" s="241">
        <f t="shared" si="2"/>
      </c>
      <c r="N29" s="175">
        <f t="shared" si="4"/>
      </c>
      <c r="O29" s="176">
        <f t="shared" si="5"/>
      </c>
      <c r="P29" s="176">
        <f t="shared" si="6"/>
      </c>
      <c r="Q29" s="176">
        <f t="shared" si="7"/>
      </c>
      <c r="R29" s="176">
        <f t="shared" si="8"/>
      </c>
      <c r="S29" s="176">
        <f t="shared" si="9"/>
      </c>
      <c r="T29" s="176">
        <f t="shared" si="10"/>
      </c>
      <c r="U29" s="177">
        <f t="shared" si="11"/>
      </c>
      <c r="V29" s="158"/>
    </row>
    <row r="30" spans="1:22" ht="22.5" customHeight="1">
      <c r="A30" s="178">
        <v>24</v>
      </c>
      <c r="B30" s="220">
        <f>IF('toets 1'!B30&lt;&gt;"",'toets 1'!B30,"")</f>
      </c>
      <c r="C30" s="242">
        <f t="shared" si="1"/>
      </c>
      <c r="D30" s="216"/>
      <c r="E30" s="354"/>
      <c r="F30" s="354"/>
      <c r="G30" s="354"/>
      <c r="H30" s="354"/>
      <c r="I30" s="354"/>
      <c r="J30" s="354"/>
      <c r="K30" s="360"/>
      <c r="L30" s="180">
        <f t="shared" si="3"/>
      </c>
      <c r="M30" s="241">
        <f t="shared" si="2"/>
      </c>
      <c r="N30" s="175">
        <f t="shared" si="4"/>
      </c>
      <c r="O30" s="176">
        <f t="shared" si="5"/>
      </c>
      <c r="P30" s="176">
        <f t="shared" si="6"/>
      </c>
      <c r="Q30" s="176">
        <f t="shared" si="7"/>
      </c>
      <c r="R30" s="176">
        <f t="shared" si="8"/>
      </c>
      <c r="S30" s="176">
        <f t="shared" si="9"/>
      </c>
      <c r="T30" s="176">
        <f t="shared" si="10"/>
      </c>
      <c r="U30" s="177">
        <f t="shared" si="11"/>
      </c>
      <c r="V30" s="158"/>
    </row>
    <row r="31" spans="1:22" ht="22.5" customHeight="1">
      <c r="A31" s="178">
        <v>25</v>
      </c>
      <c r="B31" s="220">
        <f>IF('toets 1'!B31&lt;&gt;"",'toets 1'!B31,"")</f>
      </c>
      <c r="C31" s="242">
        <f t="shared" si="1"/>
      </c>
      <c r="D31" s="216"/>
      <c r="E31" s="354"/>
      <c r="F31" s="354"/>
      <c r="G31" s="354"/>
      <c r="H31" s="354"/>
      <c r="I31" s="354"/>
      <c r="J31" s="354"/>
      <c r="K31" s="360"/>
      <c r="L31" s="180">
        <f t="shared" si="3"/>
      </c>
      <c r="M31" s="241">
        <f t="shared" si="2"/>
      </c>
      <c r="N31" s="175">
        <f t="shared" si="4"/>
      </c>
      <c r="O31" s="176">
        <f t="shared" si="5"/>
      </c>
      <c r="P31" s="176">
        <f t="shared" si="6"/>
      </c>
      <c r="Q31" s="176">
        <f t="shared" si="7"/>
      </c>
      <c r="R31" s="176">
        <f t="shared" si="8"/>
      </c>
      <c r="S31" s="176">
        <f t="shared" si="9"/>
      </c>
      <c r="T31" s="176">
        <f t="shared" si="10"/>
      </c>
      <c r="U31" s="177">
        <f t="shared" si="11"/>
      </c>
      <c r="V31" s="158"/>
    </row>
    <row r="32" spans="1:22" ht="22.5" customHeight="1">
      <c r="A32" s="178">
        <v>26</v>
      </c>
      <c r="B32" s="220">
        <f>IF('toets 1'!B32&lt;&gt;"",'toets 1'!B32,"")</f>
      </c>
      <c r="C32" s="242">
        <f t="shared" si="1"/>
      </c>
      <c r="D32" s="216"/>
      <c r="E32" s="354"/>
      <c r="F32" s="354"/>
      <c r="G32" s="354"/>
      <c r="H32" s="354"/>
      <c r="I32" s="354"/>
      <c r="J32" s="354"/>
      <c r="K32" s="360"/>
      <c r="L32" s="180">
        <f t="shared" si="3"/>
      </c>
      <c r="M32" s="241">
        <f t="shared" si="2"/>
      </c>
      <c r="N32" s="175">
        <f t="shared" si="4"/>
      </c>
      <c r="O32" s="176">
        <f t="shared" si="5"/>
      </c>
      <c r="P32" s="176">
        <f t="shared" si="6"/>
      </c>
      <c r="Q32" s="176">
        <f t="shared" si="7"/>
      </c>
      <c r="R32" s="176">
        <f t="shared" si="8"/>
      </c>
      <c r="S32" s="176">
        <f t="shared" si="9"/>
      </c>
      <c r="T32" s="176">
        <f t="shared" si="10"/>
      </c>
      <c r="U32" s="177">
        <f t="shared" si="11"/>
      </c>
      <c r="V32" s="158"/>
    </row>
    <row r="33" spans="1:22" ht="22.5" customHeight="1">
      <c r="A33" s="178">
        <v>27</v>
      </c>
      <c r="B33" s="220">
        <f>IF('toets 1'!B33&lt;&gt;"",'toets 1'!B33,"")</f>
      </c>
      <c r="C33" s="242">
        <f t="shared" si="1"/>
      </c>
      <c r="D33" s="216"/>
      <c r="E33" s="354"/>
      <c r="F33" s="354"/>
      <c r="G33" s="354"/>
      <c r="H33" s="354"/>
      <c r="I33" s="354"/>
      <c r="J33" s="354"/>
      <c r="K33" s="360"/>
      <c r="L33" s="243">
        <f t="shared" si="3"/>
      </c>
      <c r="M33" s="241">
        <f t="shared" si="2"/>
      </c>
      <c r="N33" s="175">
        <f t="shared" si="4"/>
      </c>
      <c r="O33" s="176">
        <f t="shared" si="5"/>
      </c>
      <c r="P33" s="176">
        <f t="shared" si="6"/>
      </c>
      <c r="Q33" s="176">
        <f t="shared" si="7"/>
      </c>
      <c r="R33" s="176">
        <f t="shared" si="8"/>
      </c>
      <c r="S33" s="176">
        <f t="shared" si="9"/>
      </c>
      <c r="T33" s="176">
        <f t="shared" si="10"/>
      </c>
      <c r="U33" s="177">
        <f t="shared" si="11"/>
      </c>
      <c r="V33" s="158"/>
    </row>
    <row r="34" spans="1:22" ht="22.5" customHeight="1">
      <c r="A34" s="178">
        <v>28</v>
      </c>
      <c r="B34" s="220">
        <f>IF('toets 1'!B34&lt;&gt;"",'toets 1'!B34,"")</f>
      </c>
      <c r="C34" s="242">
        <f t="shared" si="1"/>
      </c>
      <c r="D34" s="216"/>
      <c r="E34" s="354"/>
      <c r="F34" s="354"/>
      <c r="G34" s="354"/>
      <c r="H34" s="354"/>
      <c r="I34" s="354"/>
      <c r="J34" s="354"/>
      <c r="K34" s="360"/>
      <c r="L34" s="180">
        <f t="shared" si="3"/>
      </c>
      <c r="M34" s="241">
        <f t="shared" si="2"/>
      </c>
      <c r="N34" s="175">
        <f t="shared" si="4"/>
      </c>
      <c r="O34" s="176">
        <f t="shared" si="5"/>
      </c>
      <c r="P34" s="176">
        <f t="shared" si="6"/>
      </c>
      <c r="Q34" s="176">
        <f t="shared" si="7"/>
      </c>
      <c r="R34" s="176">
        <f t="shared" si="8"/>
      </c>
      <c r="S34" s="176">
        <f t="shared" si="9"/>
      </c>
      <c r="T34" s="176">
        <f t="shared" si="10"/>
      </c>
      <c r="U34" s="177">
        <f t="shared" si="11"/>
      </c>
      <c r="V34" s="158"/>
    </row>
    <row r="35" spans="1:22" ht="22.5" customHeight="1">
      <c r="A35" s="178">
        <v>29</v>
      </c>
      <c r="B35" s="220">
        <f>IF('toets 1'!B35&lt;&gt;"",'toets 1'!B35,"")</f>
      </c>
      <c r="C35" s="242">
        <f t="shared" si="1"/>
      </c>
      <c r="D35" s="216"/>
      <c r="E35" s="354"/>
      <c r="F35" s="354"/>
      <c r="G35" s="354"/>
      <c r="H35" s="354"/>
      <c r="I35" s="354"/>
      <c r="J35" s="354"/>
      <c r="K35" s="360"/>
      <c r="L35" s="180">
        <f t="shared" si="3"/>
      </c>
      <c r="M35" s="241">
        <f t="shared" si="2"/>
      </c>
      <c r="N35" s="175">
        <f t="shared" si="4"/>
      </c>
      <c r="O35" s="176">
        <f t="shared" si="5"/>
      </c>
      <c r="P35" s="176">
        <f t="shared" si="6"/>
      </c>
      <c r="Q35" s="176">
        <f t="shared" si="7"/>
      </c>
      <c r="R35" s="176">
        <f t="shared" si="8"/>
      </c>
      <c r="S35" s="176">
        <f t="shared" si="9"/>
      </c>
      <c r="T35" s="176">
        <f t="shared" si="10"/>
      </c>
      <c r="U35" s="177">
        <f t="shared" si="11"/>
      </c>
      <c r="V35" s="158"/>
    </row>
    <row r="36" spans="1:22" ht="22.5" customHeight="1">
      <c r="A36" s="178">
        <v>30</v>
      </c>
      <c r="B36" s="220">
        <f>IF('toets 1'!B36&lt;&gt;"",'toets 1'!B36,"")</f>
      </c>
      <c r="C36" s="242">
        <f t="shared" si="1"/>
      </c>
      <c r="D36" s="216"/>
      <c r="E36" s="354"/>
      <c r="F36" s="354"/>
      <c r="G36" s="354"/>
      <c r="H36" s="354"/>
      <c r="I36" s="354"/>
      <c r="J36" s="354"/>
      <c r="K36" s="360"/>
      <c r="L36" s="180">
        <f t="shared" si="3"/>
      </c>
      <c r="M36" s="241">
        <f t="shared" si="2"/>
      </c>
      <c r="N36" s="175">
        <f t="shared" si="4"/>
      </c>
      <c r="O36" s="176">
        <f t="shared" si="5"/>
      </c>
      <c r="P36" s="176">
        <f t="shared" si="6"/>
      </c>
      <c r="Q36" s="176">
        <f t="shared" si="7"/>
      </c>
      <c r="R36" s="176">
        <f t="shared" si="8"/>
      </c>
      <c r="S36" s="176">
        <f t="shared" si="9"/>
      </c>
      <c r="T36" s="176">
        <f t="shared" si="10"/>
      </c>
      <c r="U36" s="177">
        <f t="shared" si="11"/>
      </c>
      <c r="V36" s="158"/>
    </row>
    <row r="37" spans="1:22" ht="22.5" customHeight="1">
      <c r="A37" s="178">
        <v>31</v>
      </c>
      <c r="B37" s="220">
        <f>IF('toets 1'!B37&lt;&gt;"",'toets 1'!B37,"")</f>
      </c>
      <c r="C37" s="242">
        <f t="shared" si="1"/>
      </c>
      <c r="D37" s="216"/>
      <c r="E37" s="354"/>
      <c r="F37" s="354"/>
      <c r="G37" s="354"/>
      <c r="H37" s="354"/>
      <c r="I37" s="354"/>
      <c r="J37" s="354"/>
      <c r="K37" s="360"/>
      <c r="L37" s="180">
        <f t="shared" si="3"/>
      </c>
      <c r="M37" s="241">
        <f t="shared" si="2"/>
      </c>
      <c r="N37" s="175">
        <f t="shared" si="4"/>
      </c>
      <c r="O37" s="176">
        <f t="shared" si="5"/>
      </c>
      <c r="P37" s="176">
        <f t="shared" si="6"/>
      </c>
      <c r="Q37" s="176">
        <f t="shared" si="7"/>
      </c>
      <c r="R37" s="176">
        <f t="shared" si="8"/>
      </c>
      <c r="S37" s="176">
        <f t="shared" si="9"/>
      </c>
      <c r="T37" s="176">
        <f t="shared" si="10"/>
      </c>
      <c r="U37" s="177">
        <f t="shared" si="11"/>
      </c>
      <c r="V37" s="158"/>
    </row>
    <row r="38" spans="1:22" ht="22.5" customHeight="1">
      <c r="A38" s="178">
        <v>32</v>
      </c>
      <c r="B38" s="220">
        <f>IF('toets 1'!B38&lt;&gt;"",'toets 1'!B38,"")</f>
      </c>
      <c r="C38" s="242">
        <f t="shared" si="1"/>
      </c>
      <c r="D38" s="216"/>
      <c r="E38" s="354"/>
      <c r="F38" s="354"/>
      <c r="G38" s="354"/>
      <c r="H38" s="354"/>
      <c r="I38" s="354"/>
      <c r="J38" s="354"/>
      <c r="K38" s="360"/>
      <c r="L38" s="180">
        <f t="shared" si="3"/>
      </c>
      <c r="M38" s="241">
        <f t="shared" si="2"/>
      </c>
      <c r="N38" s="175">
        <f t="shared" si="4"/>
      </c>
      <c r="O38" s="176">
        <f t="shared" si="5"/>
      </c>
      <c r="P38" s="176">
        <f t="shared" si="6"/>
      </c>
      <c r="Q38" s="176">
        <f t="shared" si="7"/>
      </c>
      <c r="R38" s="176">
        <f t="shared" si="8"/>
      </c>
      <c r="S38" s="176">
        <f t="shared" si="9"/>
      </c>
      <c r="T38" s="176">
        <f t="shared" si="10"/>
      </c>
      <c r="U38" s="177">
        <f t="shared" si="11"/>
      </c>
      <c r="V38" s="158"/>
    </row>
    <row r="39" spans="1:22" ht="22.5" customHeight="1">
      <c r="A39" s="178">
        <v>33</v>
      </c>
      <c r="B39" s="220">
        <f>IF('toets 1'!B39&lt;&gt;"",'toets 1'!B39,"")</f>
      </c>
      <c r="C39" s="242">
        <f t="shared" si="1"/>
      </c>
      <c r="D39" s="216"/>
      <c r="E39" s="354"/>
      <c r="F39" s="354"/>
      <c r="G39" s="354"/>
      <c r="H39" s="354"/>
      <c r="I39" s="354"/>
      <c r="J39" s="354"/>
      <c r="K39" s="360"/>
      <c r="L39" s="180">
        <f t="shared" si="3"/>
      </c>
      <c r="M39" s="241">
        <f t="shared" si="2"/>
      </c>
      <c r="N39" s="175">
        <f t="shared" si="4"/>
      </c>
      <c r="O39" s="176">
        <f t="shared" si="5"/>
      </c>
      <c r="P39" s="176">
        <f t="shared" si="6"/>
      </c>
      <c r="Q39" s="176">
        <f t="shared" si="7"/>
      </c>
      <c r="R39" s="176">
        <f t="shared" si="8"/>
      </c>
      <c r="S39" s="176">
        <f t="shared" si="9"/>
      </c>
      <c r="T39" s="176">
        <f t="shared" si="10"/>
      </c>
      <c r="U39" s="177">
        <f t="shared" si="11"/>
      </c>
      <c r="V39" s="158"/>
    </row>
    <row r="40" spans="1:22" ht="22.5" customHeight="1">
      <c r="A40" s="178">
        <v>34</v>
      </c>
      <c r="B40" s="220">
        <f>IF('toets 1'!B40&lt;&gt;"",'toets 1'!B40,"")</f>
      </c>
      <c r="C40" s="242">
        <f t="shared" si="1"/>
      </c>
      <c r="D40" s="216"/>
      <c r="E40" s="354"/>
      <c r="F40" s="354"/>
      <c r="G40" s="354"/>
      <c r="H40" s="354"/>
      <c r="I40" s="354"/>
      <c r="J40" s="354"/>
      <c r="K40" s="360"/>
      <c r="L40" s="180">
        <f t="shared" si="3"/>
      </c>
      <c r="M40" s="241">
        <f t="shared" si="2"/>
      </c>
      <c r="N40" s="175">
        <f t="shared" si="4"/>
      </c>
      <c r="O40" s="176">
        <f t="shared" si="5"/>
      </c>
      <c r="P40" s="176">
        <f t="shared" si="6"/>
      </c>
      <c r="Q40" s="176">
        <f t="shared" si="7"/>
      </c>
      <c r="R40" s="176">
        <f t="shared" si="8"/>
      </c>
      <c r="S40" s="176">
        <f t="shared" si="9"/>
      </c>
      <c r="T40" s="176">
        <f t="shared" si="10"/>
      </c>
      <c r="U40" s="177">
        <f t="shared" si="11"/>
      </c>
      <c r="V40" s="158"/>
    </row>
    <row r="41" spans="1:22" ht="22.5" customHeight="1" thickBot="1">
      <c r="A41" s="183">
        <v>35</v>
      </c>
      <c r="B41" s="221">
        <f>IF('toets 1'!B41&lt;&gt;"",'toets 1'!B41,"")</f>
      </c>
      <c r="C41" s="244">
        <f t="shared" si="1"/>
      </c>
      <c r="D41" s="218"/>
      <c r="E41" s="355"/>
      <c r="F41" s="355"/>
      <c r="G41" s="355"/>
      <c r="H41" s="355"/>
      <c r="I41" s="355"/>
      <c r="J41" s="355"/>
      <c r="K41" s="361"/>
      <c r="L41" s="245">
        <f t="shared" si="3"/>
      </c>
      <c r="M41" s="246">
        <f t="shared" si="2"/>
      </c>
      <c r="N41" s="247">
        <f t="shared" si="4"/>
      </c>
      <c r="O41" s="248">
        <f t="shared" si="5"/>
      </c>
      <c r="P41" s="248">
        <f t="shared" si="6"/>
      </c>
      <c r="Q41" s="248">
        <f t="shared" si="7"/>
      </c>
      <c r="R41" s="248">
        <f t="shared" si="8"/>
      </c>
      <c r="S41" s="248">
        <f t="shared" si="9"/>
      </c>
      <c r="T41" s="248">
        <f t="shared" si="10"/>
      </c>
      <c r="U41" s="249">
        <f t="shared" si="11"/>
      </c>
      <c r="V41" s="158"/>
    </row>
    <row r="42" spans="1:22" ht="22.5" customHeight="1" thickBot="1">
      <c r="A42" s="190"/>
      <c r="B42" s="191" t="s">
        <v>3</v>
      </c>
      <c r="C42" s="250">
        <f>IF(COUNTBLANK(C7:C41)&gt;34,"",AVERAGE(C7:C41))</f>
      </c>
      <c r="D42" s="251">
        <f aca="true" t="shared" si="12" ref="D42:K42">IF(COUNTBLANK(D7:D41)&gt;34,"",AVERAGE(D7:D41))</f>
      </c>
      <c r="E42" s="251">
        <f t="shared" si="12"/>
      </c>
      <c r="F42" s="251">
        <f t="shared" si="12"/>
      </c>
      <c r="G42" s="251">
        <f t="shared" si="12"/>
      </c>
      <c r="H42" s="251">
        <f t="shared" si="12"/>
      </c>
      <c r="I42" s="251">
        <f t="shared" si="12"/>
      </c>
      <c r="J42" s="251">
        <f t="shared" si="12"/>
      </c>
      <c r="K42" s="252">
        <f t="shared" si="12"/>
      </c>
      <c r="L42" s="253"/>
      <c r="M42" s="254">
        <f aca="true" t="shared" si="13" ref="M42:U42">IF(COUNTBLANK(M7:M41)&gt;34,"",AVERAGE(M7:M41))</f>
      </c>
      <c r="N42" s="255">
        <f t="shared" si="13"/>
      </c>
      <c r="O42" s="256">
        <f t="shared" si="13"/>
      </c>
      <c r="P42" s="256">
        <f t="shared" si="13"/>
      </c>
      <c r="Q42" s="256">
        <f t="shared" si="13"/>
      </c>
      <c r="R42" s="256">
        <f t="shared" si="13"/>
      </c>
      <c r="S42" s="256">
        <f t="shared" si="13"/>
      </c>
      <c r="T42" s="256">
        <f t="shared" si="13"/>
      </c>
      <c r="U42" s="257">
        <f t="shared" si="13"/>
      </c>
      <c r="V42" s="158"/>
    </row>
    <row r="43" spans="1:22" ht="22.5" customHeight="1" thickBot="1">
      <c r="A43" s="200">
        <f>COUNTBLANK(C$7:C$41)</f>
        <v>35</v>
      </c>
      <c r="B43" s="201"/>
      <c r="C43" s="201"/>
      <c r="D43" s="258">
        <f aca="true" t="shared" si="14" ref="D43:K43">IF($A41-$A43=0,"",IF(D42&gt;D5,D6,"OK"))</f>
      </c>
      <c r="E43" s="259">
        <f t="shared" si="14"/>
      </c>
      <c r="F43" s="259">
        <f t="shared" si="14"/>
      </c>
      <c r="G43" s="259">
        <f t="shared" si="14"/>
      </c>
      <c r="H43" s="259">
        <f t="shared" si="14"/>
      </c>
      <c r="I43" s="259">
        <f t="shared" si="14"/>
      </c>
      <c r="J43" s="259">
        <f t="shared" si="14"/>
      </c>
      <c r="K43" s="260">
        <f t="shared" si="14"/>
      </c>
      <c r="L43" s="167" t="s">
        <v>9</v>
      </c>
      <c r="M43" s="261" t="s">
        <v>2</v>
      </c>
      <c r="N43" s="262"/>
      <c r="O43" s="262"/>
      <c r="P43" s="262"/>
      <c r="Q43" s="262"/>
      <c r="R43" s="262"/>
      <c r="S43" s="262"/>
      <c r="T43" s="262"/>
      <c r="U43" s="262"/>
      <c r="V43" s="203"/>
    </row>
    <row r="44" spans="1:22" ht="11.25">
      <c r="A44" s="205"/>
      <c r="B44" s="160"/>
      <c r="C44" s="206"/>
      <c r="D44" s="160"/>
      <c r="E44" s="160"/>
      <c r="F44" s="160"/>
      <c r="G44" s="160"/>
      <c r="H44" s="160"/>
      <c r="I44" s="160"/>
      <c r="J44" s="160"/>
      <c r="K44" s="160"/>
      <c r="L44" s="207"/>
      <c r="M44" s="263"/>
      <c r="N44" s="264"/>
      <c r="O44" s="264"/>
      <c r="P44" s="264"/>
      <c r="Q44" s="264"/>
      <c r="R44" s="264"/>
      <c r="S44" s="264"/>
      <c r="T44" s="264"/>
      <c r="U44" s="264"/>
      <c r="V44" s="159"/>
    </row>
    <row r="45" spans="1:22" ht="11.25">
      <c r="A45" s="205"/>
      <c r="B45" s="160"/>
      <c r="C45" s="206"/>
      <c r="D45" s="160"/>
      <c r="E45" s="160"/>
      <c r="F45" s="160"/>
      <c r="G45" s="160"/>
      <c r="H45" s="160"/>
      <c r="I45" s="160"/>
      <c r="J45" s="160"/>
      <c r="K45" s="160"/>
      <c r="L45" s="207"/>
      <c r="M45" s="263"/>
      <c r="N45" s="264"/>
      <c r="O45" s="264"/>
      <c r="P45" s="264"/>
      <c r="Q45" s="264"/>
      <c r="R45" s="264"/>
      <c r="S45" s="264"/>
      <c r="T45" s="264"/>
      <c r="U45" s="264"/>
      <c r="V45" s="159"/>
    </row>
  </sheetData>
  <sheetProtection sheet="1" objects="1" scenarios="1"/>
  <mergeCells count="12">
    <mergeCell ref="A5:C5"/>
    <mergeCell ref="N5:U5"/>
    <mergeCell ref="A3:C3"/>
    <mergeCell ref="D3:K3"/>
    <mergeCell ref="N3:U3"/>
    <mergeCell ref="A4:C4"/>
    <mergeCell ref="A1:B1"/>
    <mergeCell ref="N1:U2"/>
    <mergeCell ref="D2:K2"/>
    <mergeCell ref="C1:F1"/>
    <mergeCell ref="G1:H1"/>
    <mergeCell ref="I1:K1"/>
  </mergeCells>
  <conditionalFormatting sqref="M7:M41">
    <cfRule type="cellIs" priority="1" dxfId="0" operator="between" stopIfTrue="1">
      <formula>8</formula>
      <formula>10</formula>
    </cfRule>
    <cfRule type="cellIs" priority="2" dxfId="1" operator="between" stopIfTrue="1">
      <formula>6</formula>
      <formula>7.9</formula>
    </cfRule>
    <cfRule type="cellIs" priority="3" dxfId="2" operator="lessThan" stopIfTrue="1">
      <formula>6</formula>
    </cfRule>
  </conditionalFormatting>
  <conditionalFormatting sqref="D43:K43">
    <cfRule type="cellIs" priority="4" dxfId="3" operator="notEqual" stopIfTrue="1">
      <formula>"OK"</formula>
    </cfRule>
  </conditionalFormatting>
  <conditionalFormatting sqref="D7:K42">
    <cfRule type="cellIs" priority="5" dxfId="3" operator="between" stopIfTrue="1">
      <formula>D$5+1</formula>
      <formula>D$4+1</formula>
    </cfRule>
  </conditionalFormatting>
  <conditionalFormatting sqref="I1">
    <cfRule type="cellIs" priority="6" dxfId="4" operator="equal" stopIfTrue="1">
      <formula>"(klik hier en vul in)"</formula>
    </cfRule>
  </conditionalFormatting>
  <conditionalFormatting sqref="C7:C41">
    <cfRule type="cellIs" priority="7" dxfId="5" operator="notEqual" stopIfTrue="1">
      <formula>SUM(D7:K7)</formula>
    </cfRule>
  </conditionalFormatting>
  <conditionalFormatting sqref="N7:U41">
    <cfRule type="expression" priority="8" dxfId="6" stopIfTrue="1">
      <formula>$C7=""</formula>
    </cfRule>
  </conditionalFormatting>
  <conditionalFormatting sqref="M42">
    <cfRule type="cellIs" priority="9" dxfId="0" operator="between" stopIfTrue="1">
      <formula>8</formula>
      <formula>10</formula>
    </cfRule>
    <cfRule type="cellIs" priority="10" dxfId="1" operator="between" stopIfTrue="1">
      <formula>6</formula>
      <formula>8</formula>
    </cfRule>
    <cfRule type="cellIs" priority="11" dxfId="2" operator="lessThan" stopIfTrue="1">
      <formula>6</formula>
    </cfRule>
  </conditionalFormatting>
  <conditionalFormatting sqref="L7:L41">
    <cfRule type="expression" priority="12" dxfId="7" stopIfTrue="1">
      <formula>C7=""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3" r:id="rId3"/>
  <headerFooter alignWithMargins="0">
    <oddFooter>&amp;L&amp;8© 2008 - Malmberg, Den Bosch&amp;R&amp;8AdT /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Malmberg uitgeverij  B.V.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JanH</dc:creator>
  <cp:keywords/>
  <dc:description/>
  <cp:lastModifiedBy>Ad Trum</cp:lastModifiedBy>
  <cp:lastPrinted>2008-10-22T13:53:11Z</cp:lastPrinted>
  <dcterms:created xsi:type="dcterms:W3CDTF">2007-12-06T12:48:15Z</dcterms:created>
  <dcterms:modified xsi:type="dcterms:W3CDTF">2008-11-26T14:13:02Z</dcterms:modified>
  <cp:category/>
  <cp:version/>
  <cp:contentType/>
  <cp:contentStatus/>
</cp:coreProperties>
</file>