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45" yWindow="0" windowWidth="15600" windowHeight="11760" tabRatio="818"/>
  </bookViews>
  <sheets>
    <sheet name="INSTRUCTIE" sheetId="7" r:id="rId1"/>
    <sheet name="Registratieblad groep 5" sheetId="6" r:id="rId2"/>
    <sheet name="Registratieblad groep 6" sheetId="5" r:id="rId3"/>
    <sheet name="Registratieblad groep 7" sheetId="4" r:id="rId4"/>
    <sheet name="Registratieblad groep 8" sheetId="3" r:id="rId5"/>
    <sheet name="scores 5 tm 8" sheetId="2" r:id="rId6"/>
  </sheets>
  <definedNames>
    <definedName name="_xlnm.Print_Area" localSheetId="1">'Registratieblad groep 5'!$A$1:$U$53</definedName>
    <definedName name="_xlnm.Print_Area" localSheetId="2">'Registratieblad groep 6'!$A$1:$W$53</definedName>
    <definedName name="_xlnm.Print_Area" localSheetId="3">'Registratieblad groep 7'!$A$1:$W$53</definedName>
    <definedName name="_xlnm.Print_Area" localSheetId="4">'Registratieblad groep 8'!$A$1:$V$53</definedName>
    <definedName name="b" localSheetId="1">'Registratieblad groep 5'!$C$5</definedName>
    <definedName name="b" localSheetId="2">'Registratieblad groep 6'!$C$5</definedName>
    <definedName name="b" localSheetId="3">'Registratieblad groep 7'!$C$5</definedName>
    <definedName name="b" localSheetId="4">'Registratieblad groep 8'!$C$5</definedName>
    <definedName name="b">#REF!</definedName>
    <definedName name="meike" localSheetId="1">#REF!</definedName>
    <definedName name="meike" localSheetId="2">#REF!</definedName>
    <definedName name="meike">#REF!</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I51" i="5" l="1"/>
  <c r="J51" i="5"/>
  <c r="K51" i="5"/>
  <c r="L51" i="5"/>
  <c r="Z14" i="5"/>
  <c r="M14" i="5"/>
  <c r="Z15" i="5"/>
  <c r="M15" i="5"/>
  <c r="Z16" i="5"/>
  <c r="M16" i="5"/>
  <c r="Z17" i="5"/>
  <c r="M17" i="5"/>
  <c r="Z18" i="5"/>
  <c r="M18" i="5"/>
  <c r="Z19" i="5"/>
  <c r="M19" i="5"/>
  <c r="Z20" i="5"/>
  <c r="M20" i="5"/>
  <c r="Z21" i="5"/>
  <c r="M21" i="5"/>
  <c r="Z22" i="5"/>
  <c r="M22" i="5"/>
  <c r="Z23" i="5"/>
  <c r="M23" i="5"/>
  <c r="Z24" i="5"/>
  <c r="M24" i="5"/>
  <c r="Z25" i="5"/>
  <c r="M25" i="5"/>
  <c r="Z26" i="5"/>
  <c r="M26" i="5"/>
  <c r="Z27" i="5"/>
  <c r="M27" i="5"/>
  <c r="Z28" i="5"/>
  <c r="M28" i="5"/>
  <c r="Z29" i="5"/>
  <c r="M29" i="5"/>
  <c r="Z30" i="5"/>
  <c r="M30" i="5"/>
  <c r="Z31" i="5"/>
  <c r="M31" i="5"/>
  <c r="Z32" i="5"/>
  <c r="M32" i="5"/>
  <c r="Z33" i="5"/>
  <c r="M33" i="5"/>
  <c r="Z34" i="5"/>
  <c r="M34" i="5"/>
  <c r="Z35" i="5"/>
  <c r="M35" i="5"/>
  <c r="Z36" i="5"/>
  <c r="M36" i="5"/>
  <c r="Z37" i="5"/>
  <c r="M37" i="5"/>
  <c r="Z38" i="5"/>
  <c r="M38" i="5"/>
  <c r="Z39" i="5"/>
  <c r="M39" i="5"/>
  <c r="Z40" i="5"/>
  <c r="M40" i="5"/>
  <c r="Z41" i="5"/>
  <c r="M41" i="5"/>
  <c r="Z42" i="5"/>
  <c r="M42" i="5"/>
  <c r="Z43" i="5"/>
  <c r="M43" i="5"/>
  <c r="Z44" i="5"/>
  <c r="M44" i="5"/>
  <c r="Z45" i="5"/>
  <c r="M45" i="5"/>
  <c r="Z46" i="5"/>
  <c r="M46" i="5"/>
  <c r="Z47" i="5"/>
  <c r="M47" i="5"/>
  <c r="Z48" i="5"/>
  <c r="M48" i="5"/>
  <c r="M54" i="5"/>
  <c r="M55" i="5"/>
  <c r="M51" i="5"/>
  <c r="N14" i="5"/>
  <c r="AA15" i="5"/>
  <c r="N15" i="5"/>
  <c r="AA16" i="5"/>
  <c r="N16" i="5"/>
  <c r="AA17" i="5"/>
  <c r="N17" i="5"/>
  <c r="AA18" i="5"/>
  <c r="N18" i="5"/>
  <c r="AA19" i="5"/>
  <c r="N19" i="5"/>
  <c r="AA20" i="5"/>
  <c r="N20" i="5"/>
  <c r="AA21" i="5"/>
  <c r="N21" i="5"/>
  <c r="AA22" i="5"/>
  <c r="N22" i="5"/>
  <c r="AA23" i="5"/>
  <c r="N23" i="5"/>
  <c r="AA24" i="5"/>
  <c r="N24" i="5"/>
  <c r="AA25" i="5"/>
  <c r="N25" i="5"/>
  <c r="AA26" i="5"/>
  <c r="N26" i="5"/>
  <c r="AA27" i="5"/>
  <c r="N27" i="5"/>
  <c r="AA28" i="5"/>
  <c r="N28" i="5"/>
  <c r="AA29" i="5"/>
  <c r="N29" i="5"/>
  <c r="AA30" i="5"/>
  <c r="N30" i="5"/>
  <c r="AA31" i="5"/>
  <c r="N31" i="5"/>
  <c r="AA32" i="5"/>
  <c r="N32" i="5"/>
  <c r="AA33" i="5"/>
  <c r="N33" i="5"/>
  <c r="AA34" i="5"/>
  <c r="N34" i="5"/>
  <c r="AA35" i="5"/>
  <c r="N35" i="5"/>
  <c r="AA36" i="5"/>
  <c r="N36" i="5"/>
  <c r="AA37" i="5"/>
  <c r="N37" i="5"/>
  <c r="AA38" i="5"/>
  <c r="N38" i="5"/>
  <c r="AA39" i="5"/>
  <c r="N39" i="5"/>
  <c r="AA40" i="5"/>
  <c r="N40" i="5"/>
  <c r="AA41" i="5"/>
  <c r="N41" i="5"/>
  <c r="AA42" i="5"/>
  <c r="N42" i="5"/>
  <c r="AA43" i="5"/>
  <c r="N43" i="5"/>
  <c r="AA44" i="5"/>
  <c r="N44" i="5"/>
  <c r="AA45" i="5"/>
  <c r="N45" i="5"/>
  <c r="AA46" i="5"/>
  <c r="N46" i="5"/>
  <c r="AA47" i="5"/>
  <c r="N47" i="5"/>
  <c r="AA48" i="5"/>
  <c r="N48" i="5"/>
  <c r="N54" i="5"/>
  <c r="N55" i="5"/>
  <c r="N51" i="5"/>
  <c r="C54" i="5"/>
  <c r="C55" i="5"/>
  <c r="C51" i="5"/>
  <c r="D54" i="5"/>
  <c r="D55" i="5"/>
  <c r="D51" i="5"/>
  <c r="E51" i="5"/>
  <c r="Q9" i="5"/>
  <c r="O9" i="5"/>
  <c r="P9" i="5"/>
  <c r="N9" i="5"/>
  <c r="M9" i="5"/>
  <c r="M12" i="2"/>
  <c r="N11" i="5"/>
  <c r="N10" i="5"/>
  <c r="AA14" i="5"/>
  <c r="L12" i="2"/>
  <c r="M11" i="5"/>
  <c r="M10" i="5"/>
  <c r="X14" i="6"/>
  <c r="M14" i="6"/>
  <c r="M8" i="5"/>
  <c r="M7" i="5"/>
  <c r="M9" i="6"/>
  <c r="S12" i="2"/>
  <c r="M11" i="6"/>
  <c r="M10" i="6"/>
  <c r="M8" i="6"/>
  <c r="M7" i="6"/>
  <c r="Z19" i="3"/>
  <c r="M19" i="3"/>
  <c r="Z17" i="4"/>
  <c r="M17" i="4"/>
  <c r="Z15" i="3"/>
  <c r="M15" i="3"/>
  <c r="AA15" i="3"/>
  <c r="N15" i="3"/>
  <c r="AB15" i="3"/>
  <c r="O15" i="3"/>
  <c r="AC15" i="3"/>
  <c r="P15" i="3"/>
  <c r="AD15" i="3"/>
  <c r="Q15" i="3"/>
  <c r="Z16" i="3"/>
  <c r="M16" i="3"/>
  <c r="AA16" i="3"/>
  <c r="N16" i="3"/>
  <c r="AB16" i="3"/>
  <c r="O16" i="3"/>
  <c r="AC16" i="3"/>
  <c r="P16" i="3"/>
  <c r="AD16" i="3"/>
  <c r="Q16" i="3"/>
  <c r="Z17" i="3"/>
  <c r="M17" i="3"/>
  <c r="AA17" i="3"/>
  <c r="N17" i="3"/>
  <c r="AB17" i="3"/>
  <c r="O17" i="3"/>
  <c r="AC17" i="3"/>
  <c r="P17" i="3"/>
  <c r="AD17" i="3"/>
  <c r="Q17" i="3"/>
  <c r="Z18" i="3"/>
  <c r="M18" i="3"/>
  <c r="AA18" i="3"/>
  <c r="N18" i="3"/>
  <c r="AB18" i="3"/>
  <c r="O18" i="3"/>
  <c r="AC18" i="3"/>
  <c r="P18" i="3"/>
  <c r="AD18" i="3"/>
  <c r="Q18" i="3"/>
  <c r="AA19" i="3"/>
  <c r="N19" i="3"/>
  <c r="AB19" i="3"/>
  <c r="O19" i="3"/>
  <c r="AC19" i="3"/>
  <c r="P19" i="3"/>
  <c r="AD19" i="3"/>
  <c r="Q19" i="3"/>
  <c r="Z20" i="3"/>
  <c r="M20" i="3"/>
  <c r="AA20" i="3"/>
  <c r="N20" i="3"/>
  <c r="AB20" i="3"/>
  <c r="O20" i="3"/>
  <c r="AC20" i="3"/>
  <c r="P20" i="3"/>
  <c r="AD20" i="3"/>
  <c r="Q20" i="3"/>
  <c r="Z21" i="3"/>
  <c r="M21" i="3"/>
  <c r="AA21" i="3"/>
  <c r="N21" i="3"/>
  <c r="AB21" i="3"/>
  <c r="O21" i="3"/>
  <c r="AC21" i="3"/>
  <c r="P21" i="3"/>
  <c r="AD21" i="3"/>
  <c r="Q21" i="3"/>
  <c r="Z22" i="3"/>
  <c r="M22" i="3"/>
  <c r="AA22" i="3"/>
  <c r="N22" i="3"/>
  <c r="AB22" i="3"/>
  <c r="O22" i="3"/>
  <c r="AC22" i="3"/>
  <c r="P22" i="3"/>
  <c r="AD22" i="3"/>
  <c r="Q22" i="3"/>
  <c r="Z23" i="3"/>
  <c r="M23" i="3"/>
  <c r="AA23" i="3"/>
  <c r="N23" i="3"/>
  <c r="AB23" i="3"/>
  <c r="O23" i="3"/>
  <c r="AC23" i="3"/>
  <c r="P23" i="3"/>
  <c r="AD23" i="3"/>
  <c r="Q23" i="3"/>
  <c r="Z24" i="3"/>
  <c r="M24" i="3"/>
  <c r="AA24" i="3"/>
  <c r="N24" i="3"/>
  <c r="AB24" i="3"/>
  <c r="O24" i="3"/>
  <c r="AC24" i="3"/>
  <c r="P24" i="3"/>
  <c r="AD24" i="3"/>
  <c r="Q24" i="3"/>
  <c r="Z25" i="3"/>
  <c r="M25" i="3"/>
  <c r="AA25" i="3"/>
  <c r="N25" i="3"/>
  <c r="AB25" i="3"/>
  <c r="O25" i="3"/>
  <c r="AC25" i="3"/>
  <c r="P25" i="3"/>
  <c r="AD25" i="3"/>
  <c r="Q25" i="3"/>
  <c r="Z26" i="3"/>
  <c r="M26" i="3"/>
  <c r="AA26" i="3"/>
  <c r="N26" i="3"/>
  <c r="AB26" i="3"/>
  <c r="O26" i="3"/>
  <c r="AC26" i="3"/>
  <c r="P26" i="3"/>
  <c r="AD26" i="3"/>
  <c r="Q26" i="3"/>
  <c r="Z27" i="3"/>
  <c r="M27" i="3"/>
  <c r="AA27" i="3"/>
  <c r="N27" i="3"/>
  <c r="AB27" i="3"/>
  <c r="O27" i="3"/>
  <c r="AC27" i="3"/>
  <c r="P27" i="3"/>
  <c r="AD27" i="3"/>
  <c r="Q27" i="3"/>
  <c r="Z28" i="3"/>
  <c r="M28" i="3"/>
  <c r="AA28" i="3"/>
  <c r="N28" i="3"/>
  <c r="AB28" i="3"/>
  <c r="O28" i="3"/>
  <c r="AC28" i="3"/>
  <c r="P28" i="3"/>
  <c r="AD28" i="3"/>
  <c r="Q28" i="3"/>
  <c r="Z29" i="3"/>
  <c r="M29" i="3"/>
  <c r="AA29" i="3"/>
  <c r="N29" i="3"/>
  <c r="AB29" i="3"/>
  <c r="O29" i="3"/>
  <c r="AC29" i="3"/>
  <c r="P29" i="3"/>
  <c r="AD29" i="3"/>
  <c r="Q29" i="3"/>
  <c r="Z30" i="3"/>
  <c r="M30" i="3"/>
  <c r="AA30" i="3"/>
  <c r="N30" i="3"/>
  <c r="AB30" i="3"/>
  <c r="O30" i="3"/>
  <c r="AC30" i="3"/>
  <c r="P30" i="3"/>
  <c r="AD30" i="3"/>
  <c r="Q30" i="3"/>
  <c r="Z31" i="3"/>
  <c r="M31" i="3"/>
  <c r="AA31" i="3"/>
  <c r="N31" i="3"/>
  <c r="AB31" i="3"/>
  <c r="O31" i="3"/>
  <c r="AC31" i="3"/>
  <c r="P31" i="3"/>
  <c r="AD31" i="3"/>
  <c r="Q31" i="3"/>
  <c r="Z32" i="3"/>
  <c r="M32" i="3"/>
  <c r="AA32" i="3"/>
  <c r="N32" i="3"/>
  <c r="AB32" i="3"/>
  <c r="O32" i="3"/>
  <c r="AC32" i="3"/>
  <c r="P32" i="3"/>
  <c r="AD32" i="3"/>
  <c r="Q32" i="3"/>
  <c r="Z33" i="3"/>
  <c r="M33" i="3"/>
  <c r="AA33" i="3"/>
  <c r="N33" i="3"/>
  <c r="AB33" i="3"/>
  <c r="O33" i="3"/>
  <c r="AC33" i="3"/>
  <c r="P33" i="3"/>
  <c r="AD33" i="3"/>
  <c r="Q33" i="3"/>
  <c r="Z34" i="3"/>
  <c r="M34" i="3"/>
  <c r="AA34" i="3"/>
  <c r="N34" i="3"/>
  <c r="AB34" i="3"/>
  <c r="O34" i="3"/>
  <c r="AC34" i="3"/>
  <c r="P34" i="3"/>
  <c r="AD34" i="3"/>
  <c r="Q34" i="3"/>
  <c r="Z35" i="3"/>
  <c r="M35" i="3"/>
  <c r="AA35" i="3"/>
  <c r="N35" i="3"/>
  <c r="AB35" i="3"/>
  <c r="O35" i="3"/>
  <c r="AC35" i="3"/>
  <c r="P35" i="3"/>
  <c r="AD35" i="3"/>
  <c r="Q35" i="3"/>
  <c r="Z36" i="3"/>
  <c r="M36" i="3"/>
  <c r="AA36" i="3"/>
  <c r="N36" i="3"/>
  <c r="AB36" i="3"/>
  <c r="O36" i="3"/>
  <c r="AC36" i="3"/>
  <c r="P36" i="3"/>
  <c r="AD36" i="3"/>
  <c r="Q36" i="3"/>
  <c r="Z37" i="3"/>
  <c r="M37" i="3"/>
  <c r="AA37" i="3"/>
  <c r="N37" i="3"/>
  <c r="AB37" i="3"/>
  <c r="O37" i="3"/>
  <c r="AC37" i="3"/>
  <c r="P37" i="3"/>
  <c r="AD37" i="3"/>
  <c r="Q37" i="3"/>
  <c r="Z38" i="3"/>
  <c r="M38" i="3"/>
  <c r="AA38" i="3"/>
  <c r="N38" i="3"/>
  <c r="AB38" i="3"/>
  <c r="O38" i="3"/>
  <c r="AC38" i="3"/>
  <c r="P38" i="3"/>
  <c r="AD38" i="3"/>
  <c r="Q38" i="3"/>
  <c r="Z39" i="3"/>
  <c r="M39" i="3"/>
  <c r="AA39" i="3"/>
  <c r="N39" i="3"/>
  <c r="AB39" i="3"/>
  <c r="O39" i="3"/>
  <c r="AC39" i="3"/>
  <c r="P39" i="3"/>
  <c r="AD39" i="3"/>
  <c r="Q39" i="3"/>
  <c r="Z40" i="3"/>
  <c r="M40" i="3"/>
  <c r="AA40" i="3"/>
  <c r="N40" i="3"/>
  <c r="AB40" i="3"/>
  <c r="O40" i="3"/>
  <c r="AC40" i="3"/>
  <c r="P40" i="3"/>
  <c r="AD40" i="3"/>
  <c r="Q40" i="3"/>
  <c r="Z41" i="3"/>
  <c r="M41" i="3"/>
  <c r="AA41" i="3"/>
  <c r="N41" i="3"/>
  <c r="AB41" i="3"/>
  <c r="O41" i="3"/>
  <c r="AC41" i="3"/>
  <c r="P41" i="3"/>
  <c r="AD41" i="3"/>
  <c r="Q41" i="3"/>
  <c r="Z42" i="3"/>
  <c r="M42" i="3"/>
  <c r="AA42" i="3"/>
  <c r="N42" i="3"/>
  <c r="AB42" i="3"/>
  <c r="O42" i="3"/>
  <c r="AC42" i="3"/>
  <c r="P42" i="3"/>
  <c r="AD42" i="3"/>
  <c r="Q42" i="3"/>
  <c r="Z43" i="3"/>
  <c r="M43" i="3"/>
  <c r="AA43" i="3"/>
  <c r="N43" i="3"/>
  <c r="AB43" i="3"/>
  <c r="O43" i="3"/>
  <c r="AC43" i="3"/>
  <c r="P43" i="3"/>
  <c r="AD43" i="3"/>
  <c r="Q43" i="3"/>
  <c r="Z44" i="3"/>
  <c r="M44" i="3"/>
  <c r="AA44" i="3"/>
  <c r="N44" i="3"/>
  <c r="AB44" i="3"/>
  <c r="O44" i="3"/>
  <c r="AC44" i="3"/>
  <c r="P44" i="3"/>
  <c r="AD44" i="3"/>
  <c r="Q44" i="3"/>
  <c r="Z45" i="3"/>
  <c r="M45" i="3"/>
  <c r="AA45" i="3"/>
  <c r="N45" i="3"/>
  <c r="AB45" i="3"/>
  <c r="O45" i="3"/>
  <c r="AC45" i="3"/>
  <c r="P45" i="3"/>
  <c r="AD45" i="3"/>
  <c r="Q45" i="3"/>
  <c r="Z46" i="3"/>
  <c r="M46" i="3"/>
  <c r="AA46" i="3"/>
  <c r="N46" i="3"/>
  <c r="AB46" i="3"/>
  <c r="O46" i="3"/>
  <c r="AC46" i="3"/>
  <c r="P46" i="3"/>
  <c r="AD46" i="3"/>
  <c r="Q46" i="3"/>
  <c r="Z47" i="3"/>
  <c r="M47" i="3"/>
  <c r="AA47" i="3"/>
  <c r="N47" i="3"/>
  <c r="AB47" i="3"/>
  <c r="O47" i="3"/>
  <c r="AC47" i="3"/>
  <c r="P47" i="3"/>
  <c r="AD47" i="3"/>
  <c r="Q47" i="3"/>
  <c r="Z48" i="3"/>
  <c r="M48" i="3"/>
  <c r="AA48" i="3"/>
  <c r="N48" i="3"/>
  <c r="AB48" i="3"/>
  <c r="O48" i="3"/>
  <c r="AC48" i="3"/>
  <c r="P48" i="3"/>
  <c r="AD48" i="3"/>
  <c r="Q48" i="3"/>
  <c r="AD14" i="3"/>
  <c r="Q14" i="3"/>
  <c r="AC14" i="3"/>
  <c r="P14" i="3"/>
  <c r="AB14" i="3"/>
  <c r="O14" i="3"/>
  <c r="AA14" i="3"/>
  <c r="N14" i="3"/>
  <c r="Z14" i="3"/>
  <c r="M14" i="3"/>
  <c r="Z40" i="4"/>
  <c r="M40" i="4"/>
  <c r="AA40" i="4"/>
  <c r="N40" i="4"/>
  <c r="AB40" i="4"/>
  <c r="O40" i="4"/>
  <c r="AC40" i="4"/>
  <c r="P40" i="4"/>
  <c r="AD40" i="4"/>
  <c r="Q40" i="4"/>
  <c r="Z41" i="4"/>
  <c r="M41" i="4"/>
  <c r="AA41" i="4"/>
  <c r="N41" i="4"/>
  <c r="AB41" i="4"/>
  <c r="O41" i="4"/>
  <c r="AC41" i="4"/>
  <c r="P41" i="4"/>
  <c r="AD41" i="4"/>
  <c r="Q41" i="4"/>
  <c r="Z42" i="4"/>
  <c r="M42" i="4"/>
  <c r="AA42" i="4"/>
  <c r="N42" i="4"/>
  <c r="AB42" i="4"/>
  <c r="O42" i="4"/>
  <c r="AC42" i="4"/>
  <c r="P42" i="4"/>
  <c r="AD42" i="4"/>
  <c r="Q42" i="4"/>
  <c r="Z43" i="4"/>
  <c r="M43" i="4"/>
  <c r="AA43" i="4"/>
  <c r="N43" i="4"/>
  <c r="AB43" i="4"/>
  <c r="O43" i="4"/>
  <c r="AC43" i="4"/>
  <c r="P43" i="4"/>
  <c r="AD43" i="4"/>
  <c r="Q43" i="4"/>
  <c r="Z44" i="4"/>
  <c r="M44" i="4"/>
  <c r="AA44" i="4"/>
  <c r="N44" i="4"/>
  <c r="AB44" i="4"/>
  <c r="O44" i="4"/>
  <c r="AC44" i="4"/>
  <c r="P44" i="4"/>
  <c r="AD44" i="4"/>
  <c r="Q44" i="4"/>
  <c r="Z45" i="4"/>
  <c r="M45" i="4"/>
  <c r="AA45" i="4"/>
  <c r="N45" i="4"/>
  <c r="AB45" i="4"/>
  <c r="O45" i="4"/>
  <c r="AC45" i="4"/>
  <c r="P45" i="4"/>
  <c r="AD45" i="4"/>
  <c r="Q45" i="4"/>
  <c r="Z46" i="4"/>
  <c r="M46" i="4"/>
  <c r="AA46" i="4"/>
  <c r="N46" i="4"/>
  <c r="AB46" i="4"/>
  <c r="O46" i="4"/>
  <c r="AC46" i="4"/>
  <c r="P46" i="4"/>
  <c r="AD46" i="4"/>
  <c r="Q46" i="4"/>
  <c r="Z47" i="4"/>
  <c r="M47" i="4"/>
  <c r="AA47" i="4"/>
  <c r="N47" i="4"/>
  <c r="AB47" i="4"/>
  <c r="O47" i="4"/>
  <c r="AC47" i="4"/>
  <c r="P47" i="4"/>
  <c r="AD47" i="4"/>
  <c r="Q47" i="4"/>
  <c r="Z48" i="4"/>
  <c r="M48" i="4"/>
  <c r="AA48" i="4"/>
  <c r="N48" i="4"/>
  <c r="AB48" i="4"/>
  <c r="O48" i="4"/>
  <c r="AC48" i="4"/>
  <c r="P48" i="4"/>
  <c r="AD48" i="4"/>
  <c r="Q48" i="4"/>
  <c r="Z15" i="4"/>
  <c r="M15" i="4"/>
  <c r="AA15" i="4"/>
  <c r="N15" i="4"/>
  <c r="AB15" i="4"/>
  <c r="O15" i="4"/>
  <c r="AC15" i="4"/>
  <c r="P15" i="4"/>
  <c r="AD15" i="4"/>
  <c r="Q15" i="4"/>
  <c r="Z16" i="4"/>
  <c r="M16" i="4"/>
  <c r="AA16" i="4"/>
  <c r="N16" i="4"/>
  <c r="AB16" i="4"/>
  <c r="O16" i="4"/>
  <c r="AC16" i="4"/>
  <c r="P16" i="4"/>
  <c r="AD16" i="4"/>
  <c r="Q16" i="4"/>
  <c r="AA17" i="4"/>
  <c r="N17" i="4"/>
  <c r="AB17" i="4"/>
  <c r="O17" i="4"/>
  <c r="AC17" i="4"/>
  <c r="P17" i="4"/>
  <c r="AD17" i="4"/>
  <c r="Q17" i="4"/>
  <c r="Z18" i="4"/>
  <c r="M18" i="4"/>
  <c r="AA18" i="4"/>
  <c r="N18" i="4"/>
  <c r="AB18" i="4"/>
  <c r="O18" i="4"/>
  <c r="AC18" i="4"/>
  <c r="P18" i="4"/>
  <c r="AD18" i="4"/>
  <c r="Q18" i="4"/>
  <c r="Z19" i="4"/>
  <c r="M19" i="4"/>
  <c r="AA19" i="4"/>
  <c r="N19" i="4"/>
  <c r="AB19" i="4"/>
  <c r="O19" i="4"/>
  <c r="AC19" i="4"/>
  <c r="P19" i="4"/>
  <c r="AD19" i="4"/>
  <c r="Q19" i="4"/>
  <c r="Z20" i="4"/>
  <c r="M20" i="4"/>
  <c r="AA20" i="4"/>
  <c r="N20" i="4"/>
  <c r="AB20" i="4"/>
  <c r="O20" i="4"/>
  <c r="AC20" i="4"/>
  <c r="P20" i="4"/>
  <c r="AD20" i="4"/>
  <c r="Q20" i="4"/>
  <c r="Z21" i="4"/>
  <c r="M21" i="4"/>
  <c r="AA21" i="4"/>
  <c r="N21" i="4"/>
  <c r="AB21" i="4"/>
  <c r="O21" i="4"/>
  <c r="AC21" i="4"/>
  <c r="P21" i="4"/>
  <c r="AD21" i="4"/>
  <c r="Q21" i="4"/>
  <c r="Z22" i="4"/>
  <c r="M22" i="4"/>
  <c r="AA22" i="4"/>
  <c r="N22" i="4"/>
  <c r="AB22" i="4"/>
  <c r="O22" i="4"/>
  <c r="AC22" i="4"/>
  <c r="P22" i="4"/>
  <c r="AD22" i="4"/>
  <c r="Q22" i="4"/>
  <c r="Z23" i="4"/>
  <c r="M23" i="4"/>
  <c r="AA23" i="4"/>
  <c r="N23" i="4"/>
  <c r="AB23" i="4"/>
  <c r="O23" i="4"/>
  <c r="AC23" i="4"/>
  <c r="P23" i="4"/>
  <c r="AD23" i="4"/>
  <c r="Q23" i="4"/>
  <c r="Z24" i="4"/>
  <c r="M24" i="4"/>
  <c r="AA24" i="4"/>
  <c r="N24" i="4"/>
  <c r="AB24" i="4"/>
  <c r="O24" i="4"/>
  <c r="AC24" i="4"/>
  <c r="P24" i="4"/>
  <c r="AD24" i="4"/>
  <c r="Q24" i="4"/>
  <c r="Z25" i="4"/>
  <c r="M25" i="4"/>
  <c r="AA25" i="4"/>
  <c r="N25" i="4"/>
  <c r="AB25" i="4"/>
  <c r="O25" i="4"/>
  <c r="AC25" i="4"/>
  <c r="P25" i="4"/>
  <c r="AD25" i="4"/>
  <c r="Q25" i="4"/>
  <c r="Z26" i="4"/>
  <c r="M26" i="4"/>
  <c r="AA26" i="4"/>
  <c r="N26" i="4"/>
  <c r="AB26" i="4"/>
  <c r="O26" i="4"/>
  <c r="AC26" i="4"/>
  <c r="P26" i="4"/>
  <c r="AD26" i="4"/>
  <c r="Q26" i="4"/>
  <c r="Z27" i="4"/>
  <c r="M27" i="4"/>
  <c r="AA27" i="4"/>
  <c r="N27" i="4"/>
  <c r="AB27" i="4"/>
  <c r="O27" i="4"/>
  <c r="AC27" i="4"/>
  <c r="P27" i="4"/>
  <c r="AD27" i="4"/>
  <c r="Q27" i="4"/>
  <c r="Z28" i="4"/>
  <c r="M28" i="4"/>
  <c r="AA28" i="4"/>
  <c r="N28" i="4"/>
  <c r="AB28" i="4"/>
  <c r="O28" i="4"/>
  <c r="AC28" i="4"/>
  <c r="P28" i="4"/>
  <c r="AD28" i="4"/>
  <c r="Q28" i="4"/>
  <c r="Z29" i="4"/>
  <c r="M29" i="4"/>
  <c r="AA29" i="4"/>
  <c r="N29" i="4"/>
  <c r="AB29" i="4"/>
  <c r="O29" i="4"/>
  <c r="AC29" i="4"/>
  <c r="P29" i="4"/>
  <c r="AD29" i="4"/>
  <c r="Q29" i="4"/>
  <c r="Z30" i="4"/>
  <c r="M30" i="4"/>
  <c r="AA30" i="4"/>
  <c r="N30" i="4"/>
  <c r="AB30" i="4"/>
  <c r="O30" i="4"/>
  <c r="AC30" i="4"/>
  <c r="P30" i="4"/>
  <c r="AD30" i="4"/>
  <c r="Q30" i="4"/>
  <c r="Z31" i="4"/>
  <c r="M31" i="4"/>
  <c r="AA31" i="4"/>
  <c r="N31" i="4"/>
  <c r="AB31" i="4"/>
  <c r="O31" i="4"/>
  <c r="AC31" i="4"/>
  <c r="P31" i="4"/>
  <c r="AD31" i="4"/>
  <c r="Q31" i="4"/>
  <c r="Z32" i="4"/>
  <c r="M32" i="4"/>
  <c r="AA32" i="4"/>
  <c r="N32" i="4"/>
  <c r="AB32" i="4"/>
  <c r="O32" i="4"/>
  <c r="AC32" i="4"/>
  <c r="P32" i="4"/>
  <c r="AD32" i="4"/>
  <c r="Q32" i="4"/>
  <c r="Z33" i="4"/>
  <c r="M33" i="4"/>
  <c r="AA33" i="4"/>
  <c r="N33" i="4"/>
  <c r="AB33" i="4"/>
  <c r="O33" i="4"/>
  <c r="AC33" i="4"/>
  <c r="P33" i="4"/>
  <c r="AD33" i="4"/>
  <c r="Q33" i="4"/>
  <c r="Z34" i="4"/>
  <c r="M34" i="4"/>
  <c r="AA34" i="4"/>
  <c r="N34" i="4"/>
  <c r="AB34" i="4"/>
  <c r="O34" i="4"/>
  <c r="AC34" i="4"/>
  <c r="P34" i="4"/>
  <c r="AD34" i="4"/>
  <c r="Q34" i="4"/>
  <c r="Z35" i="4"/>
  <c r="M35" i="4"/>
  <c r="AA35" i="4"/>
  <c r="N35" i="4"/>
  <c r="AB35" i="4"/>
  <c r="O35" i="4"/>
  <c r="AC35" i="4"/>
  <c r="P35" i="4"/>
  <c r="AD35" i="4"/>
  <c r="Q35" i="4"/>
  <c r="Z36" i="4"/>
  <c r="M36" i="4"/>
  <c r="AA36" i="4"/>
  <c r="N36" i="4"/>
  <c r="AB36" i="4"/>
  <c r="O36" i="4"/>
  <c r="AC36" i="4"/>
  <c r="P36" i="4"/>
  <c r="AD36" i="4"/>
  <c r="Q36" i="4"/>
  <c r="Z37" i="4"/>
  <c r="M37" i="4"/>
  <c r="AA37" i="4"/>
  <c r="N37" i="4"/>
  <c r="AB37" i="4"/>
  <c r="O37" i="4"/>
  <c r="AC37" i="4"/>
  <c r="P37" i="4"/>
  <c r="AD37" i="4"/>
  <c r="Q37" i="4"/>
  <c r="Z38" i="4"/>
  <c r="M38" i="4"/>
  <c r="AA38" i="4"/>
  <c r="N38" i="4"/>
  <c r="AB38" i="4"/>
  <c r="O38" i="4"/>
  <c r="AC38" i="4"/>
  <c r="P38" i="4"/>
  <c r="AD38" i="4"/>
  <c r="Q38" i="4"/>
  <c r="Z39" i="4"/>
  <c r="M39" i="4"/>
  <c r="AA39" i="4"/>
  <c r="N39" i="4"/>
  <c r="AB39" i="4"/>
  <c r="O39" i="4"/>
  <c r="AC39" i="4"/>
  <c r="P39" i="4"/>
  <c r="AD39" i="4"/>
  <c r="Q39" i="4"/>
  <c r="AD14" i="4"/>
  <c r="Q14" i="4"/>
  <c r="AC14" i="4"/>
  <c r="P14" i="4"/>
  <c r="AB14" i="4"/>
  <c r="O14" i="4"/>
  <c r="AA14" i="4"/>
  <c r="N14" i="4"/>
  <c r="Z14" i="4"/>
  <c r="M14" i="4"/>
  <c r="AB15" i="5"/>
  <c r="O15" i="5"/>
  <c r="AC15" i="5"/>
  <c r="P15" i="5"/>
  <c r="AD15" i="5"/>
  <c r="Q15" i="5"/>
  <c r="AB16" i="5"/>
  <c r="O16" i="5"/>
  <c r="AC16" i="5"/>
  <c r="P16" i="5"/>
  <c r="AD16" i="5"/>
  <c r="Q16" i="5"/>
  <c r="AB17" i="5"/>
  <c r="O17" i="5"/>
  <c r="AC17" i="5"/>
  <c r="P17" i="5"/>
  <c r="AD17" i="5"/>
  <c r="Q17" i="5"/>
  <c r="AB18" i="5"/>
  <c r="O18" i="5"/>
  <c r="AC18" i="5"/>
  <c r="P18" i="5"/>
  <c r="AD18" i="5"/>
  <c r="Q18" i="5"/>
  <c r="AB19" i="5"/>
  <c r="O19" i="5"/>
  <c r="AC19" i="5"/>
  <c r="P19" i="5"/>
  <c r="AD19" i="5"/>
  <c r="Q19" i="5"/>
  <c r="AB20" i="5"/>
  <c r="O20" i="5"/>
  <c r="AC20" i="5"/>
  <c r="P20" i="5"/>
  <c r="AD20" i="5"/>
  <c r="Q20" i="5"/>
  <c r="AB21" i="5"/>
  <c r="O21" i="5"/>
  <c r="AC21" i="5"/>
  <c r="P21" i="5"/>
  <c r="AD21" i="5"/>
  <c r="Q21" i="5"/>
  <c r="AB22" i="5"/>
  <c r="O22" i="5"/>
  <c r="AC22" i="5"/>
  <c r="P22" i="5"/>
  <c r="AD22" i="5"/>
  <c r="Q22" i="5"/>
  <c r="AB23" i="5"/>
  <c r="O23" i="5"/>
  <c r="AC23" i="5"/>
  <c r="P23" i="5"/>
  <c r="AD23" i="5"/>
  <c r="Q23" i="5"/>
  <c r="AB24" i="5"/>
  <c r="O24" i="5"/>
  <c r="AC24" i="5"/>
  <c r="P24" i="5"/>
  <c r="AD24" i="5"/>
  <c r="Q24" i="5"/>
  <c r="AB25" i="5"/>
  <c r="O25" i="5"/>
  <c r="AC25" i="5"/>
  <c r="P25" i="5"/>
  <c r="AD25" i="5"/>
  <c r="Q25" i="5"/>
  <c r="AB26" i="5"/>
  <c r="O26" i="5"/>
  <c r="AC26" i="5"/>
  <c r="P26" i="5"/>
  <c r="AD26" i="5"/>
  <c r="Q26" i="5"/>
  <c r="AB27" i="5"/>
  <c r="O27" i="5"/>
  <c r="AC27" i="5"/>
  <c r="P27" i="5"/>
  <c r="AD27" i="5"/>
  <c r="Q27" i="5"/>
  <c r="AB28" i="5"/>
  <c r="O28" i="5"/>
  <c r="AC28" i="5"/>
  <c r="P28" i="5"/>
  <c r="AD28" i="5"/>
  <c r="Q28" i="5"/>
  <c r="AB29" i="5"/>
  <c r="O29" i="5"/>
  <c r="AC29" i="5"/>
  <c r="P29" i="5"/>
  <c r="AD29" i="5"/>
  <c r="Q29" i="5"/>
  <c r="AB30" i="5"/>
  <c r="O30" i="5"/>
  <c r="AC30" i="5"/>
  <c r="P30" i="5"/>
  <c r="AD30" i="5"/>
  <c r="Q30" i="5"/>
  <c r="AB31" i="5"/>
  <c r="O31" i="5"/>
  <c r="AC31" i="5"/>
  <c r="P31" i="5"/>
  <c r="AD31" i="5"/>
  <c r="Q31" i="5"/>
  <c r="AB32" i="5"/>
  <c r="O32" i="5"/>
  <c r="AC32" i="5"/>
  <c r="P32" i="5"/>
  <c r="AD32" i="5"/>
  <c r="Q32" i="5"/>
  <c r="AB33" i="5"/>
  <c r="O33" i="5"/>
  <c r="AC33" i="5"/>
  <c r="P33" i="5"/>
  <c r="AD33" i="5"/>
  <c r="Q33" i="5"/>
  <c r="AB34" i="5"/>
  <c r="O34" i="5"/>
  <c r="AC34" i="5"/>
  <c r="P34" i="5"/>
  <c r="AD34" i="5"/>
  <c r="Q34" i="5"/>
  <c r="AB35" i="5"/>
  <c r="O35" i="5"/>
  <c r="AC35" i="5"/>
  <c r="P35" i="5"/>
  <c r="AD35" i="5"/>
  <c r="Q35" i="5"/>
  <c r="AB36" i="5"/>
  <c r="O36" i="5"/>
  <c r="AC36" i="5"/>
  <c r="P36" i="5"/>
  <c r="AD36" i="5"/>
  <c r="Q36" i="5"/>
  <c r="AB37" i="5"/>
  <c r="O37" i="5"/>
  <c r="AC37" i="5"/>
  <c r="P37" i="5"/>
  <c r="AD37" i="5"/>
  <c r="Q37" i="5"/>
  <c r="AB38" i="5"/>
  <c r="O38" i="5"/>
  <c r="AC38" i="5"/>
  <c r="P38" i="5"/>
  <c r="AD38" i="5"/>
  <c r="Q38" i="5"/>
  <c r="AB39" i="5"/>
  <c r="O39" i="5"/>
  <c r="AC39" i="5"/>
  <c r="P39" i="5"/>
  <c r="AD39" i="5"/>
  <c r="Q39" i="5"/>
  <c r="AB40" i="5"/>
  <c r="O40" i="5"/>
  <c r="AC40" i="5"/>
  <c r="P40" i="5"/>
  <c r="AD40" i="5"/>
  <c r="Q40" i="5"/>
  <c r="AB41" i="5"/>
  <c r="O41" i="5"/>
  <c r="AC41" i="5"/>
  <c r="P41" i="5"/>
  <c r="AD41" i="5"/>
  <c r="Q41" i="5"/>
  <c r="AB42" i="5"/>
  <c r="O42" i="5"/>
  <c r="AC42" i="5"/>
  <c r="P42" i="5"/>
  <c r="AD42" i="5"/>
  <c r="Q42" i="5"/>
  <c r="AB43" i="5"/>
  <c r="O43" i="5"/>
  <c r="AC43" i="5"/>
  <c r="P43" i="5"/>
  <c r="AD43" i="5"/>
  <c r="Q43" i="5"/>
  <c r="AB44" i="5"/>
  <c r="O44" i="5"/>
  <c r="AC44" i="5"/>
  <c r="P44" i="5"/>
  <c r="AD44" i="5"/>
  <c r="Q44" i="5"/>
  <c r="AB45" i="5"/>
  <c r="O45" i="5"/>
  <c r="AC45" i="5"/>
  <c r="P45" i="5"/>
  <c r="AD45" i="5"/>
  <c r="Q45" i="5"/>
  <c r="AB46" i="5"/>
  <c r="O46" i="5"/>
  <c r="AC46" i="5"/>
  <c r="P46" i="5"/>
  <c r="AD46" i="5"/>
  <c r="Q46" i="5"/>
  <c r="AB47" i="5"/>
  <c r="O47" i="5"/>
  <c r="AC47" i="5"/>
  <c r="P47" i="5"/>
  <c r="AD47" i="5"/>
  <c r="Q47" i="5"/>
  <c r="AB48" i="5"/>
  <c r="O48" i="5"/>
  <c r="AC48" i="5"/>
  <c r="P48" i="5"/>
  <c r="AD48" i="5"/>
  <c r="Q48" i="5"/>
  <c r="Y38" i="6"/>
  <c r="N38" i="6"/>
  <c r="Y15" i="6"/>
  <c r="N15" i="6"/>
  <c r="Z15" i="6"/>
  <c r="O15" i="6"/>
  <c r="Y16" i="6"/>
  <c r="N16" i="6"/>
  <c r="Z16" i="6"/>
  <c r="O16" i="6"/>
  <c r="Y17" i="6"/>
  <c r="N17" i="6"/>
  <c r="Z17" i="6"/>
  <c r="O17" i="6"/>
  <c r="Y18" i="6"/>
  <c r="N18" i="6"/>
  <c r="Z18" i="6"/>
  <c r="O18" i="6"/>
  <c r="Y19" i="6"/>
  <c r="N19" i="6"/>
  <c r="Z19" i="6"/>
  <c r="O19" i="6"/>
  <c r="Y20" i="6"/>
  <c r="N20" i="6"/>
  <c r="Z20" i="6"/>
  <c r="O20" i="6"/>
  <c r="Y21" i="6"/>
  <c r="N21" i="6"/>
  <c r="Z21" i="6"/>
  <c r="O21" i="6"/>
  <c r="Y22" i="6"/>
  <c r="N22" i="6"/>
  <c r="Z22" i="6"/>
  <c r="O22" i="6"/>
  <c r="Y23" i="6"/>
  <c r="N23" i="6"/>
  <c r="Z23" i="6"/>
  <c r="O23" i="6"/>
  <c r="Y24" i="6"/>
  <c r="N24" i="6"/>
  <c r="Z24" i="6"/>
  <c r="O24" i="6"/>
  <c r="Y25" i="6"/>
  <c r="N25" i="6"/>
  <c r="Z25" i="6"/>
  <c r="O25" i="6"/>
  <c r="Y26" i="6"/>
  <c r="N26" i="6"/>
  <c r="Z26" i="6"/>
  <c r="O26" i="6"/>
  <c r="Y27" i="6"/>
  <c r="N27" i="6"/>
  <c r="Z27" i="6"/>
  <c r="O27" i="6"/>
  <c r="Y28" i="6"/>
  <c r="N28" i="6"/>
  <c r="Z28" i="6"/>
  <c r="O28" i="6"/>
  <c r="Y29" i="6"/>
  <c r="N29" i="6"/>
  <c r="Z29" i="6"/>
  <c r="O29" i="6"/>
  <c r="Y30" i="6"/>
  <c r="N30" i="6"/>
  <c r="Z30" i="6"/>
  <c r="O30" i="6"/>
  <c r="Y31" i="6"/>
  <c r="N31" i="6"/>
  <c r="Z31" i="6"/>
  <c r="O31" i="6"/>
  <c r="Y32" i="6"/>
  <c r="N32" i="6"/>
  <c r="Z32" i="6"/>
  <c r="O32" i="6"/>
  <c r="Y33" i="6"/>
  <c r="N33" i="6"/>
  <c r="Z33" i="6"/>
  <c r="O33" i="6"/>
  <c r="Y34" i="6"/>
  <c r="N34" i="6"/>
  <c r="Z34" i="6"/>
  <c r="O34" i="6"/>
  <c r="Y35" i="6"/>
  <c r="N35" i="6"/>
  <c r="Z35" i="6"/>
  <c r="O35" i="6"/>
  <c r="Y36" i="6"/>
  <c r="N36" i="6"/>
  <c r="Z36" i="6"/>
  <c r="O36" i="6"/>
  <c r="Y37" i="6"/>
  <c r="N37" i="6"/>
  <c r="Z37" i="6"/>
  <c r="O37" i="6"/>
  <c r="Z38" i="6"/>
  <c r="O38" i="6"/>
  <c r="Y39" i="6"/>
  <c r="N39" i="6"/>
  <c r="Z39" i="6"/>
  <c r="O39" i="6"/>
  <c r="Y40" i="6"/>
  <c r="N40" i="6"/>
  <c r="Z40" i="6"/>
  <c r="O40" i="6"/>
  <c r="Y41" i="6"/>
  <c r="N41" i="6"/>
  <c r="Z41" i="6"/>
  <c r="O41" i="6"/>
  <c r="Y42" i="6"/>
  <c r="N42" i="6"/>
  <c r="Z42" i="6"/>
  <c r="O42" i="6"/>
  <c r="Y43" i="6"/>
  <c r="N43" i="6"/>
  <c r="Z43" i="6"/>
  <c r="O43" i="6"/>
  <c r="Y44" i="6"/>
  <c r="N44" i="6"/>
  <c r="Z44" i="6"/>
  <c r="O44" i="6"/>
  <c r="Y45" i="6"/>
  <c r="N45" i="6"/>
  <c r="Z45" i="6"/>
  <c r="O45" i="6"/>
  <c r="Y46" i="6"/>
  <c r="N46" i="6"/>
  <c r="Z46" i="6"/>
  <c r="O46" i="6"/>
  <c r="Y47" i="6"/>
  <c r="N47" i="6"/>
  <c r="Z47" i="6"/>
  <c r="O47" i="6"/>
  <c r="Y48" i="6"/>
  <c r="N48" i="6"/>
  <c r="Z48" i="6"/>
  <c r="O48" i="6"/>
  <c r="X38" i="6"/>
  <c r="M38" i="6"/>
  <c r="X39" i="6"/>
  <c r="M39" i="6"/>
  <c r="X40" i="6"/>
  <c r="M40" i="6"/>
  <c r="X41" i="6"/>
  <c r="M41" i="6"/>
  <c r="X42" i="6"/>
  <c r="M42" i="6"/>
  <c r="X43" i="6"/>
  <c r="M43" i="6"/>
  <c r="X44" i="6"/>
  <c r="M44" i="6"/>
  <c r="X45" i="6"/>
  <c r="M45" i="6"/>
  <c r="X46" i="6"/>
  <c r="M46" i="6"/>
  <c r="X47" i="6"/>
  <c r="M47" i="6"/>
  <c r="X48" i="6"/>
  <c r="M48" i="6"/>
  <c r="X16" i="6"/>
  <c r="M16" i="6"/>
  <c r="X17" i="6"/>
  <c r="M17" i="6"/>
  <c r="X18" i="6"/>
  <c r="M18" i="6"/>
  <c r="X19" i="6"/>
  <c r="M19" i="6"/>
  <c r="X20" i="6"/>
  <c r="M20" i="6"/>
  <c r="X21" i="6"/>
  <c r="M21" i="6"/>
  <c r="X22" i="6"/>
  <c r="M22" i="6"/>
  <c r="X23" i="6"/>
  <c r="M23" i="6"/>
  <c r="X24" i="6"/>
  <c r="M24" i="6"/>
  <c r="X25" i="6"/>
  <c r="M25" i="6"/>
  <c r="X26" i="6"/>
  <c r="M26" i="6"/>
  <c r="X27" i="6"/>
  <c r="M27" i="6"/>
  <c r="X28" i="6"/>
  <c r="M28" i="6"/>
  <c r="X29" i="6"/>
  <c r="M29" i="6"/>
  <c r="X30" i="6"/>
  <c r="M30" i="6"/>
  <c r="X31" i="6"/>
  <c r="M31" i="6"/>
  <c r="X32" i="6"/>
  <c r="M32" i="6"/>
  <c r="X33" i="6"/>
  <c r="M33" i="6"/>
  <c r="X34" i="6"/>
  <c r="M34" i="6"/>
  <c r="X35" i="6"/>
  <c r="M35" i="6"/>
  <c r="X36" i="6"/>
  <c r="M36" i="6"/>
  <c r="X37" i="6"/>
  <c r="M37" i="6"/>
  <c r="X15" i="6"/>
  <c r="M15" i="6"/>
  <c r="F12" i="2"/>
  <c r="Q11" i="3"/>
  <c r="E12" i="2"/>
  <c r="P11" i="3"/>
  <c r="D12" i="2"/>
  <c r="O11" i="3"/>
  <c r="C12" i="2"/>
  <c r="N11" i="3"/>
  <c r="B12" i="2"/>
  <c r="M11" i="3"/>
  <c r="M9" i="3"/>
  <c r="M10" i="3"/>
  <c r="N9" i="3"/>
  <c r="O9" i="3"/>
  <c r="P9" i="3"/>
  <c r="Q9" i="3"/>
  <c r="Q10" i="3"/>
  <c r="P10" i="3"/>
  <c r="O10" i="3"/>
  <c r="N10" i="3"/>
  <c r="N9" i="4"/>
  <c r="O9" i="4"/>
  <c r="P9" i="4"/>
  <c r="Q9" i="4"/>
  <c r="M9" i="4"/>
  <c r="K12" i="2"/>
  <c r="Q11" i="4"/>
  <c r="Q10" i="4"/>
  <c r="J12" i="2"/>
  <c r="P11" i="4"/>
  <c r="P10" i="4"/>
  <c r="I12" i="2"/>
  <c r="O11" i="4"/>
  <c r="O10" i="4"/>
  <c r="H12" i="2"/>
  <c r="N11" i="4"/>
  <c r="N10" i="4"/>
  <c r="G12" i="2"/>
  <c r="M11" i="4"/>
  <c r="M10" i="4"/>
  <c r="F49" i="6"/>
  <c r="K49" i="5"/>
  <c r="AD14" i="5"/>
  <c r="Q14" i="5"/>
  <c r="AC14" i="5"/>
  <c r="P14" i="5"/>
  <c r="AB14" i="5"/>
  <c r="N12" i="2"/>
  <c r="O11" i="5"/>
  <c r="O10" i="5"/>
  <c r="O14" i="5"/>
  <c r="P12" i="2"/>
  <c r="Q11" i="5"/>
  <c r="O12" i="2"/>
  <c r="P11" i="5"/>
  <c r="Q10" i="5"/>
  <c r="P10" i="5"/>
  <c r="M50" i="6"/>
  <c r="Y14" i="6"/>
  <c r="N14" i="6"/>
  <c r="N50" i="6"/>
  <c r="Z14" i="6"/>
  <c r="O14" i="6"/>
  <c r="T12" i="2"/>
  <c r="N11" i="6"/>
  <c r="N9" i="6"/>
  <c r="N10" i="6"/>
  <c r="N8" i="6"/>
  <c r="N7" i="6"/>
  <c r="U12" i="2"/>
  <c r="O8" i="6"/>
  <c r="O7" i="6"/>
  <c r="O9" i="6"/>
  <c r="O11" i="6"/>
  <c r="L11" i="6"/>
  <c r="K11" i="6"/>
  <c r="O10" i="6"/>
  <c r="L10" i="6"/>
  <c r="K10" i="6"/>
  <c r="W15" i="6"/>
  <c r="R14" i="3"/>
  <c r="D49" i="3"/>
  <c r="E49" i="3"/>
  <c r="F49" i="3"/>
  <c r="G49" i="3"/>
  <c r="H49" i="3"/>
  <c r="I49" i="3"/>
  <c r="J49" i="3"/>
  <c r="K49" i="3"/>
  <c r="L49" i="3"/>
  <c r="D49" i="4"/>
  <c r="E49" i="4"/>
  <c r="F49" i="4"/>
  <c r="G49" i="4"/>
  <c r="H49" i="4"/>
  <c r="I49" i="4"/>
  <c r="J49" i="4"/>
  <c r="K49" i="4"/>
  <c r="L49" i="4"/>
  <c r="Q8" i="4"/>
  <c r="Q7" i="4"/>
  <c r="P8" i="4"/>
  <c r="P7" i="4"/>
  <c r="O8" i="4"/>
  <c r="O7" i="4"/>
  <c r="N8" i="4"/>
  <c r="N7" i="4"/>
  <c r="M8" i="4"/>
  <c r="M7" i="4"/>
  <c r="N8" i="5"/>
  <c r="N7" i="5"/>
  <c r="G49" i="6"/>
  <c r="H49" i="6"/>
  <c r="I49" i="6"/>
  <c r="J49" i="6"/>
  <c r="D54" i="3"/>
  <c r="A54" i="3"/>
  <c r="D55" i="3"/>
  <c r="E54" i="3"/>
  <c r="E55" i="3"/>
  <c r="F54" i="3"/>
  <c r="F55" i="3"/>
  <c r="G54" i="3"/>
  <c r="G55" i="3"/>
  <c r="H54" i="3"/>
  <c r="H55" i="3"/>
  <c r="I54" i="3"/>
  <c r="I55" i="3"/>
  <c r="J54" i="3"/>
  <c r="J55" i="3"/>
  <c r="K54" i="3"/>
  <c r="K55" i="3"/>
  <c r="L54" i="3"/>
  <c r="L55" i="3"/>
  <c r="F51" i="3"/>
  <c r="G51" i="3"/>
  <c r="H51" i="3"/>
  <c r="I51" i="3"/>
  <c r="J51" i="3"/>
  <c r="K51" i="3"/>
  <c r="L51" i="3"/>
  <c r="D51" i="3"/>
  <c r="A54" i="4"/>
  <c r="F54" i="4"/>
  <c r="F55" i="4"/>
  <c r="G54" i="4"/>
  <c r="G55" i="4"/>
  <c r="H54" i="4"/>
  <c r="H55" i="4"/>
  <c r="I54" i="4"/>
  <c r="I55" i="4"/>
  <c r="J54" i="4"/>
  <c r="J55" i="4"/>
  <c r="K54" i="4"/>
  <c r="K55" i="4"/>
  <c r="L54" i="4"/>
  <c r="L55" i="4"/>
  <c r="D54" i="4"/>
  <c r="D55" i="4"/>
  <c r="D51" i="4"/>
  <c r="F51" i="4"/>
  <c r="G51" i="4"/>
  <c r="H51" i="4"/>
  <c r="I51" i="4"/>
  <c r="J51" i="4"/>
  <c r="K51" i="4"/>
  <c r="L51" i="4"/>
  <c r="H54" i="6"/>
  <c r="I54" i="6"/>
  <c r="J54" i="6"/>
  <c r="A54" i="6"/>
  <c r="H55" i="6"/>
  <c r="I55" i="6"/>
  <c r="J55" i="6"/>
  <c r="F54" i="6"/>
  <c r="F55" i="6"/>
  <c r="E54" i="6"/>
  <c r="E55" i="6"/>
  <c r="J51" i="6"/>
  <c r="H51" i="6"/>
  <c r="F51" i="6"/>
  <c r="R14" i="6"/>
  <c r="J54" i="5"/>
  <c r="K54" i="5"/>
  <c r="H54" i="5"/>
  <c r="F54" i="5"/>
  <c r="A54" i="5"/>
  <c r="J55" i="5"/>
  <c r="K55" i="5"/>
  <c r="H55" i="5"/>
  <c r="H51" i="5"/>
  <c r="F55" i="5"/>
  <c r="F51" i="5"/>
  <c r="E54" i="5"/>
  <c r="E55" i="5"/>
  <c r="G54" i="5"/>
  <c r="G55" i="5"/>
  <c r="I54" i="5"/>
  <c r="I55" i="5"/>
  <c r="L49" i="5"/>
  <c r="J49" i="5"/>
  <c r="H49" i="5"/>
  <c r="F49" i="5"/>
  <c r="D49" i="5"/>
  <c r="C49" i="5"/>
  <c r="W14" i="5"/>
  <c r="Q12" i="5"/>
  <c r="P12" i="5"/>
  <c r="N8" i="3"/>
  <c r="O8" i="3"/>
  <c r="P8" i="3"/>
  <c r="Q8" i="3"/>
  <c r="M8" i="3"/>
  <c r="O8" i="5"/>
  <c r="P8" i="5"/>
  <c r="Q8" i="5"/>
  <c r="C51" i="6"/>
  <c r="U14" i="6"/>
  <c r="R12" i="2"/>
  <c r="L8" i="6"/>
  <c r="Q12" i="2"/>
  <c r="K8" i="6"/>
  <c r="M7"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50" i="3"/>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50" i="4"/>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50" i="5"/>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50" i="6"/>
  <c r="O54" i="6"/>
  <c r="O55" i="6"/>
  <c r="N54" i="6"/>
  <c r="N55" i="6"/>
  <c r="M54" i="6"/>
  <c r="M55" i="6"/>
  <c r="G54" i="6"/>
  <c r="G55" i="6"/>
  <c r="O51" i="6"/>
  <c r="N51" i="6"/>
  <c r="M51" i="6"/>
  <c r="L51" i="6"/>
  <c r="K51" i="6"/>
  <c r="I51" i="6"/>
  <c r="G51" i="6"/>
  <c r="E51" i="6"/>
  <c r="D51" i="6"/>
  <c r="O50" i="6"/>
  <c r="T50" i="6"/>
  <c r="S50" i="6"/>
  <c r="R50" i="6"/>
  <c r="L50" i="6"/>
  <c r="Q50" i="6"/>
  <c r="K50" i="6"/>
  <c r="P50" i="6"/>
  <c r="E49" i="6"/>
  <c r="D49" i="6"/>
  <c r="C49" i="6"/>
  <c r="T48" i="6"/>
  <c r="S48" i="6"/>
  <c r="R48" i="6"/>
  <c r="T47" i="6"/>
  <c r="S47" i="6"/>
  <c r="R47" i="6"/>
  <c r="T46" i="6"/>
  <c r="S46" i="6"/>
  <c r="R46" i="6"/>
  <c r="T45" i="6"/>
  <c r="S45" i="6"/>
  <c r="R45" i="6"/>
  <c r="T44" i="6"/>
  <c r="S44" i="6"/>
  <c r="R44" i="6"/>
  <c r="T43" i="6"/>
  <c r="S43" i="6"/>
  <c r="R43" i="6"/>
  <c r="T42" i="6"/>
  <c r="S42" i="6"/>
  <c r="R42" i="6"/>
  <c r="T41" i="6"/>
  <c r="S41" i="6"/>
  <c r="R41" i="6"/>
  <c r="T40" i="6"/>
  <c r="S40" i="6"/>
  <c r="R40" i="6"/>
  <c r="T39" i="6"/>
  <c r="S39" i="6"/>
  <c r="R39" i="6"/>
  <c r="T38" i="6"/>
  <c r="S38" i="6"/>
  <c r="R38" i="6"/>
  <c r="T37" i="6"/>
  <c r="S37" i="6"/>
  <c r="R37" i="6"/>
  <c r="T36" i="6"/>
  <c r="S36" i="6"/>
  <c r="R36" i="6"/>
  <c r="T35" i="6"/>
  <c r="S35" i="6"/>
  <c r="R35" i="6"/>
  <c r="T34" i="6"/>
  <c r="S34" i="6"/>
  <c r="R34" i="6"/>
  <c r="T33" i="6"/>
  <c r="S33" i="6"/>
  <c r="R33" i="6"/>
  <c r="T32" i="6"/>
  <c r="S32" i="6"/>
  <c r="R32" i="6"/>
  <c r="T31" i="6"/>
  <c r="S31" i="6"/>
  <c r="R31" i="6"/>
  <c r="T30" i="6"/>
  <c r="S30" i="6"/>
  <c r="R30" i="6"/>
  <c r="T29" i="6"/>
  <c r="S29" i="6"/>
  <c r="R29" i="6"/>
  <c r="T28" i="6"/>
  <c r="S28" i="6"/>
  <c r="R28" i="6"/>
  <c r="T27" i="6"/>
  <c r="S27" i="6"/>
  <c r="R27" i="6"/>
  <c r="T26" i="6"/>
  <c r="S26" i="6"/>
  <c r="R26" i="6"/>
  <c r="T25" i="6"/>
  <c r="S25" i="6"/>
  <c r="R25" i="6"/>
  <c r="T24" i="6"/>
  <c r="S24" i="6"/>
  <c r="R24" i="6"/>
  <c r="T23" i="6"/>
  <c r="S23" i="6"/>
  <c r="R23" i="6"/>
  <c r="T22" i="6"/>
  <c r="S22" i="6"/>
  <c r="R22" i="6"/>
  <c r="T21" i="6"/>
  <c r="S21" i="6"/>
  <c r="R21" i="6"/>
  <c r="T20" i="6"/>
  <c r="S20" i="6"/>
  <c r="R20" i="6"/>
  <c r="T19" i="6"/>
  <c r="S19" i="6"/>
  <c r="R19" i="6"/>
  <c r="T18" i="6"/>
  <c r="S18" i="6"/>
  <c r="R18" i="6"/>
  <c r="T17" i="6"/>
  <c r="S17" i="6"/>
  <c r="R17" i="6"/>
  <c r="T16" i="6"/>
  <c r="S16" i="6"/>
  <c r="R16" i="6"/>
  <c r="T15" i="6"/>
  <c r="S15" i="6"/>
  <c r="R15" i="6"/>
  <c r="T14" i="6"/>
  <c r="S14" i="6"/>
  <c r="O12" i="6"/>
  <c r="T12" i="6"/>
  <c r="N12" i="6"/>
  <c r="S12" i="6"/>
  <c r="M12" i="6"/>
  <c r="R12" i="6"/>
  <c r="L12" i="6"/>
  <c r="Q12" i="6"/>
  <c r="K12" i="6"/>
  <c r="P12" i="6"/>
  <c r="L7" i="6"/>
  <c r="K7" i="6"/>
  <c r="Q54" i="5"/>
  <c r="Q55" i="5"/>
  <c r="P54" i="5"/>
  <c r="P55" i="5"/>
  <c r="O54" i="5"/>
  <c r="O55" i="5"/>
  <c r="L54" i="5"/>
  <c r="L55" i="5"/>
  <c r="Q51" i="5"/>
  <c r="P51" i="5"/>
  <c r="O51" i="5"/>
  <c r="G51" i="5"/>
  <c r="Q50" i="5"/>
  <c r="V50" i="5"/>
  <c r="P50" i="5"/>
  <c r="U50" i="5"/>
  <c r="O50" i="5"/>
  <c r="T50" i="5"/>
  <c r="N50" i="5"/>
  <c r="S50" i="5"/>
  <c r="M50" i="5"/>
  <c r="R50" i="5"/>
  <c r="I49" i="5"/>
  <c r="G49" i="5"/>
  <c r="E49" i="5"/>
  <c r="V48" i="5"/>
  <c r="U48" i="5"/>
  <c r="T48" i="5"/>
  <c r="S48" i="5"/>
  <c r="R48" i="5"/>
  <c r="V47" i="5"/>
  <c r="U47" i="5"/>
  <c r="T47" i="5"/>
  <c r="S47" i="5"/>
  <c r="R47" i="5"/>
  <c r="V46" i="5"/>
  <c r="U46" i="5"/>
  <c r="T46" i="5"/>
  <c r="S46" i="5"/>
  <c r="R46" i="5"/>
  <c r="V45" i="5"/>
  <c r="U45" i="5"/>
  <c r="T45" i="5"/>
  <c r="S45" i="5"/>
  <c r="R45" i="5"/>
  <c r="V44" i="5"/>
  <c r="U44" i="5"/>
  <c r="T44" i="5"/>
  <c r="S44" i="5"/>
  <c r="R44" i="5"/>
  <c r="V43" i="5"/>
  <c r="U43" i="5"/>
  <c r="T43" i="5"/>
  <c r="S43" i="5"/>
  <c r="R43" i="5"/>
  <c r="V42" i="5"/>
  <c r="U42" i="5"/>
  <c r="T42" i="5"/>
  <c r="S42" i="5"/>
  <c r="R42" i="5"/>
  <c r="V41" i="5"/>
  <c r="U41" i="5"/>
  <c r="T41" i="5"/>
  <c r="S41" i="5"/>
  <c r="R41" i="5"/>
  <c r="V40" i="5"/>
  <c r="U40" i="5"/>
  <c r="T40" i="5"/>
  <c r="S40" i="5"/>
  <c r="R40" i="5"/>
  <c r="V39" i="5"/>
  <c r="U39" i="5"/>
  <c r="T39" i="5"/>
  <c r="S39" i="5"/>
  <c r="R39" i="5"/>
  <c r="V38" i="5"/>
  <c r="U38" i="5"/>
  <c r="T38" i="5"/>
  <c r="S38" i="5"/>
  <c r="R38" i="5"/>
  <c r="V37" i="5"/>
  <c r="U37" i="5"/>
  <c r="T37" i="5"/>
  <c r="S37" i="5"/>
  <c r="R37" i="5"/>
  <c r="V36" i="5"/>
  <c r="U36" i="5"/>
  <c r="T36" i="5"/>
  <c r="S36" i="5"/>
  <c r="R36" i="5"/>
  <c r="V35" i="5"/>
  <c r="U35" i="5"/>
  <c r="T35" i="5"/>
  <c r="S35" i="5"/>
  <c r="R35" i="5"/>
  <c r="V34" i="5"/>
  <c r="U34" i="5"/>
  <c r="T34" i="5"/>
  <c r="S34" i="5"/>
  <c r="R34" i="5"/>
  <c r="V33" i="5"/>
  <c r="U33" i="5"/>
  <c r="T33" i="5"/>
  <c r="S33" i="5"/>
  <c r="R33" i="5"/>
  <c r="V32" i="5"/>
  <c r="U32" i="5"/>
  <c r="T32" i="5"/>
  <c r="S32" i="5"/>
  <c r="R32" i="5"/>
  <c r="V31" i="5"/>
  <c r="U31" i="5"/>
  <c r="T31" i="5"/>
  <c r="S31" i="5"/>
  <c r="R31" i="5"/>
  <c r="V30" i="5"/>
  <c r="U30" i="5"/>
  <c r="T30" i="5"/>
  <c r="S30" i="5"/>
  <c r="R30" i="5"/>
  <c r="V29" i="5"/>
  <c r="U29" i="5"/>
  <c r="T29" i="5"/>
  <c r="S29" i="5"/>
  <c r="R29" i="5"/>
  <c r="V28" i="5"/>
  <c r="U28" i="5"/>
  <c r="T28" i="5"/>
  <c r="S28" i="5"/>
  <c r="R28" i="5"/>
  <c r="V27" i="5"/>
  <c r="U27" i="5"/>
  <c r="T27" i="5"/>
  <c r="S27" i="5"/>
  <c r="R27" i="5"/>
  <c r="V26" i="5"/>
  <c r="U26" i="5"/>
  <c r="T26" i="5"/>
  <c r="S26" i="5"/>
  <c r="R26" i="5"/>
  <c r="V25" i="5"/>
  <c r="U25" i="5"/>
  <c r="T25" i="5"/>
  <c r="S25" i="5"/>
  <c r="R25" i="5"/>
  <c r="V24" i="5"/>
  <c r="U24" i="5"/>
  <c r="T24" i="5"/>
  <c r="S24" i="5"/>
  <c r="R24" i="5"/>
  <c r="V23" i="5"/>
  <c r="U23" i="5"/>
  <c r="T23" i="5"/>
  <c r="S23" i="5"/>
  <c r="R23" i="5"/>
  <c r="V22" i="5"/>
  <c r="U22" i="5"/>
  <c r="T22" i="5"/>
  <c r="S22" i="5"/>
  <c r="R22" i="5"/>
  <c r="V21" i="5"/>
  <c r="U21" i="5"/>
  <c r="T21" i="5"/>
  <c r="S21" i="5"/>
  <c r="R21" i="5"/>
  <c r="V20" i="5"/>
  <c r="U20" i="5"/>
  <c r="T20" i="5"/>
  <c r="S20" i="5"/>
  <c r="R20" i="5"/>
  <c r="V19" i="5"/>
  <c r="U19" i="5"/>
  <c r="T19" i="5"/>
  <c r="S19" i="5"/>
  <c r="R19" i="5"/>
  <c r="V18" i="5"/>
  <c r="U18" i="5"/>
  <c r="T18" i="5"/>
  <c r="S18" i="5"/>
  <c r="R18" i="5"/>
  <c r="V17" i="5"/>
  <c r="U17" i="5"/>
  <c r="T17" i="5"/>
  <c r="S17" i="5"/>
  <c r="R17" i="5"/>
  <c r="V16" i="5"/>
  <c r="U16" i="5"/>
  <c r="T16" i="5"/>
  <c r="S16" i="5"/>
  <c r="R16" i="5"/>
  <c r="Y15" i="5"/>
  <c r="V15" i="5"/>
  <c r="U15" i="5"/>
  <c r="T15" i="5"/>
  <c r="S15" i="5"/>
  <c r="R15" i="5"/>
  <c r="V14" i="5"/>
  <c r="U14" i="5"/>
  <c r="T14" i="5"/>
  <c r="S14" i="5"/>
  <c r="R14" i="5"/>
  <c r="V12" i="5"/>
  <c r="U12" i="5"/>
  <c r="O12" i="5"/>
  <c r="T12" i="5"/>
  <c r="N12" i="5"/>
  <c r="S12" i="5"/>
  <c r="M12" i="5"/>
  <c r="R12" i="5"/>
  <c r="Q7" i="5"/>
  <c r="P7" i="5"/>
  <c r="O7" i="5"/>
  <c r="Q54" i="4"/>
  <c r="Q55" i="4"/>
  <c r="P54" i="4"/>
  <c r="P55" i="4"/>
  <c r="O54" i="4"/>
  <c r="O55" i="4"/>
  <c r="N54" i="4"/>
  <c r="N55" i="4"/>
  <c r="M54" i="4"/>
  <c r="M55" i="4"/>
  <c r="E54" i="4"/>
  <c r="E55" i="4"/>
  <c r="C54" i="4"/>
  <c r="C55" i="4"/>
  <c r="Q51" i="4"/>
  <c r="P51" i="4"/>
  <c r="O51" i="4"/>
  <c r="N51" i="4"/>
  <c r="M51" i="4"/>
  <c r="E51" i="4"/>
  <c r="C51" i="4"/>
  <c r="Q50" i="4"/>
  <c r="V50" i="4"/>
  <c r="P50" i="4"/>
  <c r="U50" i="4"/>
  <c r="O50" i="4"/>
  <c r="T50" i="4"/>
  <c r="N50" i="4"/>
  <c r="S50" i="4"/>
  <c r="M50" i="4"/>
  <c r="R50" i="4"/>
  <c r="C49" i="4"/>
  <c r="V48" i="4"/>
  <c r="U48" i="4"/>
  <c r="T48" i="4"/>
  <c r="S48" i="4"/>
  <c r="R48" i="4"/>
  <c r="V47" i="4"/>
  <c r="U47" i="4"/>
  <c r="T47" i="4"/>
  <c r="S47" i="4"/>
  <c r="R47" i="4"/>
  <c r="V46" i="4"/>
  <c r="U46" i="4"/>
  <c r="T46" i="4"/>
  <c r="S46" i="4"/>
  <c r="R46" i="4"/>
  <c r="V45" i="4"/>
  <c r="U45" i="4"/>
  <c r="T45" i="4"/>
  <c r="S45" i="4"/>
  <c r="R45" i="4"/>
  <c r="V44" i="4"/>
  <c r="U44" i="4"/>
  <c r="T44" i="4"/>
  <c r="S44" i="4"/>
  <c r="R44" i="4"/>
  <c r="V43" i="4"/>
  <c r="U43" i="4"/>
  <c r="T43" i="4"/>
  <c r="S43" i="4"/>
  <c r="R43" i="4"/>
  <c r="V42" i="4"/>
  <c r="U42" i="4"/>
  <c r="T42" i="4"/>
  <c r="S42" i="4"/>
  <c r="R42" i="4"/>
  <c r="V41" i="4"/>
  <c r="U41" i="4"/>
  <c r="T41" i="4"/>
  <c r="S41" i="4"/>
  <c r="R41" i="4"/>
  <c r="V40" i="4"/>
  <c r="U40" i="4"/>
  <c r="T40" i="4"/>
  <c r="S40" i="4"/>
  <c r="R40" i="4"/>
  <c r="V39" i="4"/>
  <c r="U39" i="4"/>
  <c r="T39" i="4"/>
  <c r="S39" i="4"/>
  <c r="R39" i="4"/>
  <c r="V38" i="4"/>
  <c r="U38" i="4"/>
  <c r="T38" i="4"/>
  <c r="S38" i="4"/>
  <c r="R38" i="4"/>
  <c r="V37" i="4"/>
  <c r="U37" i="4"/>
  <c r="T37" i="4"/>
  <c r="S37" i="4"/>
  <c r="R37" i="4"/>
  <c r="V36" i="4"/>
  <c r="U36" i="4"/>
  <c r="T36" i="4"/>
  <c r="S36" i="4"/>
  <c r="R36" i="4"/>
  <c r="V35" i="4"/>
  <c r="U35" i="4"/>
  <c r="T35" i="4"/>
  <c r="S35" i="4"/>
  <c r="R35" i="4"/>
  <c r="V34" i="4"/>
  <c r="U34" i="4"/>
  <c r="T34" i="4"/>
  <c r="S34" i="4"/>
  <c r="R34" i="4"/>
  <c r="V33" i="4"/>
  <c r="U33" i="4"/>
  <c r="T33" i="4"/>
  <c r="S33" i="4"/>
  <c r="R33" i="4"/>
  <c r="V32" i="4"/>
  <c r="U32" i="4"/>
  <c r="T32" i="4"/>
  <c r="S32" i="4"/>
  <c r="R32" i="4"/>
  <c r="V31" i="4"/>
  <c r="U31" i="4"/>
  <c r="T31" i="4"/>
  <c r="S31" i="4"/>
  <c r="R31" i="4"/>
  <c r="V30" i="4"/>
  <c r="U30" i="4"/>
  <c r="T30" i="4"/>
  <c r="S30" i="4"/>
  <c r="R30" i="4"/>
  <c r="V29" i="4"/>
  <c r="U29" i="4"/>
  <c r="T29" i="4"/>
  <c r="S29" i="4"/>
  <c r="R29" i="4"/>
  <c r="V28" i="4"/>
  <c r="U28" i="4"/>
  <c r="T28" i="4"/>
  <c r="S28" i="4"/>
  <c r="R28" i="4"/>
  <c r="V27" i="4"/>
  <c r="U27" i="4"/>
  <c r="T27" i="4"/>
  <c r="S27" i="4"/>
  <c r="R27" i="4"/>
  <c r="V26" i="4"/>
  <c r="U26" i="4"/>
  <c r="T26" i="4"/>
  <c r="S26" i="4"/>
  <c r="R26" i="4"/>
  <c r="V25" i="4"/>
  <c r="U25" i="4"/>
  <c r="T25" i="4"/>
  <c r="S25" i="4"/>
  <c r="R25" i="4"/>
  <c r="V24" i="4"/>
  <c r="U24" i="4"/>
  <c r="T24" i="4"/>
  <c r="S24" i="4"/>
  <c r="R24" i="4"/>
  <c r="V23" i="4"/>
  <c r="U23" i="4"/>
  <c r="T23" i="4"/>
  <c r="S23" i="4"/>
  <c r="R23" i="4"/>
  <c r="V22" i="4"/>
  <c r="U22" i="4"/>
  <c r="T22" i="4"/>
  <c r="S22" i="4"/>
  <c r="R22" i="4"/>
  <c r="V21" i="4"/>
  <c r="U21" i="4"/>
  <c r="T21" i="4"/>
  <c r="S21" i="4"/>
  <c r="R21" i="4"/>
  <c r="V20" i="4"/>
  <c r="U20" i="4"/>
  <c r="T20" i="4"/>
  <c r="S20" i="4"/>
  <c r="R20" i="4"/>
  <c r="V19" i="4"/>
  <c r="U19" i="4"/>
  <c r="T19" i="4"/>
  <c r="S19" i="4"/>
  <c r="R19" i="4"/>
  <c r="V18" i="4"/>
  <c r="U18" i="4"/>
  <c r="T18" i="4"/>
  <c r="S18" i="4"/>
  <c r="R18" i="4"/>
  <c r="V17" i="4"/>
  <c r="U17" i="4"/>
  <c r="T17" i="4"/>
  <c r="S17" i="4"/>
  <c r="R17" i="4"/>
  <c r="V16" i="4"/>
  <c r="U16" i="4"/>
  <c r="T16" i="4"/>
  <c r="S16" i="4"/>
  <c r="R16" i="4"/>
  <c r="Y15" i="4"/>
  <c r="V15" i="4"/>
  <c r="U15" i="4"/>
  <c r="T15" i="4"/>
  <c r="S15" i="4"/>
  <c r="R15" i="4"/>
  <c r="V14" i="4"/>
  <c r="U14" i="4"/>
  <c r="T14" i="4"/>
  <c r="S14" i="4"/>
  <c r="R14" i="4"/>
  <c r="Q12" i="4"/>
  <c r="V12" i="4"/>
  <c r="P12" i="4"/>
  <c r="U12" i="4"/>
  <c r="O12" i="4"/>
  <c r="T12" i="4"/>
  <c r="N12" i="4"/>
  <c r="S12" i="4"/>
  <c r="M12" i="4"/>
  <c r="R12" i="4"/>
  <c r="M50" i="3"/>
  <c r="R50" i="3"/>
  <c r="R17" i="3"/>
  <c r="R18" i="3"/>
  <c r="R19" i="3"/>
  <c r="N54" i="3"/>
  <c r="N55" i="3"/>
  <c r="O54" i="3"/>
  <c r="O55" i="3"/>
  <c r="P54" i="3"/>
  <c r="P55" i="3"/>
  <c r="Q54" i="3"/>
  <c r="Q55" i="3"/>
  <c r="M54" i="3"/>
  <c r="M55" i="3"/>
  <c r="M51" i="3"/>
  <c r="N50" i="3"/>
  <c r="O50" i="3"/>
  <c r="P50" i="3"/>
  <c r="Q50" i="3"/>
  <c r="C49" i="3"/>
  <c r="V14" i="3"/>
  <c r="U14" i="3"/>
  <c r="T14" i="3"/>
  <c r="S16" i="3"/>
  <c r="S15" i="3"/>
  <c r="S14" i="3"/>
  <c r="R15" i="3"/>
  <c r="T15" i="3"/>
  <c r="U15" i="3"/>
  <c r="V15" i="3"/>
  <c r="R16" i="3"/>
  <c r="T16" i="3"/>
  <c r="U16" i="3"/>
  <c r="V16" i="3"/>
  <c r="S17" i="3"/>
  <c r="T17" i="3"/>
  <c r="U17" i="3"/>
  <c r="V17" i="3"/>
  <c r="S18" i="3"/>
  <c r="T18" i="3"/>
  <c r="U18" i="3"/>
  <c r="V18" i="3"/>
  <c r="S19" i="3"/>
  <c r="T19" i="3"/>
  <c r="U19" i="3"/>
  <c r="V19" i="3"/>
  <c r="R20" i="3"/>
  <c r="S20" i="3"/>
  <c r="T20" i="3"/>
  <c r="U20" i="3"/>
  <c r="V20" i="3"/>
  <c r="R21" i="3"/>
  <c r="S21" i="3"/>
  <c r="T21" i="3"/>
  <c r="U21" i="3"/>
  <c r="V21" i="3"/>
  <c r="R22" i="3"/>
  <c r="S22" i="3"/>
  <c r="T22" i="3"/>
  <c r="U22" i="3"/>
  <c r="V22" i="3"/>
  <c r="R23" i="3"/>
  <c r="S23" i="3"/>
  <c r="T23" i="3"/>
  <c r="U23" i="3"/>
  <c r="V23" i="3"/>
  <c r="R24" i="3"/>
  <c r="S24" i="3"/>
  <c r="T24" i="3"/>
  <c r="U24" i="3"/>
  <c r="V24" i="3"/>
  <c r="R25" i="3"/>
  <c r="S25" i="3"/>
  <c r="T25" i="3"/>
  <c r="U25" i="3"/>
  <c r="V25" i="3"/>
  <c r="R26" i="3"/>
  <c r="S26" i="3"/>
  <c r="T26" i="3"/>
  <c r="U26" i="3"/>
  <c r="V26" i="3"/>
  <c r="R27" i="3"/>
  <c r="S27" i="3"/>
  <c r="T27" i="3"/>
  <c r="U27" i="3"/>
  <c r="V27" i="3"/>
  <c r="R28" i="3"/>
  <c r="S28" i="3"/>
  <c r="T28" i="3"/>
  <c r="U28" i="3"/>
  <c r="V28" i="3"/>
  <c r="R29" i="3"/>
  <c r="S29" i="3"/>
  <c r="T29" i="3"/>
  <c r="U29" i="3"/>
  <c r="V29" i="3"/>
  <c r="R30" i="3"/>
  <c r="S30" i="3"/>
  <c r="T30" i="3"/>
  <c r="U30" i="3"/>
  <c r="V30" i="3"/>
  <c r="R31" i="3"/>
  <c r="S31" i="3"/>
  <c r="T31" i="3"/>
  <c r="U31" i="3"/>
  <c r="V31" i="3"/>
  <c r="R32" i="3"/>
  <c r="S32" i="3"/>
  <c r="T32" i="3"/>
  <c r="U32" i="3"/>
  <c r="V32" i="3"/>
  <c r="R33" i="3"/>
  <c r="S33" i="3"/>
  <c r="T33" i="3"/>
  <c r="U33" i="3"/>
  <c r="V33" i="3"/>
  <c r="R34" i="3"/>
  <c r="S34" i="3"/>
  <c r="T34" i="3"/>
  <c r="U34" i="3"/>
  <c r="V34" i="3"/>
  <c r="R35" i="3"/>
  <c r="S35" i="3"/>
  <c r="T35" i="3"/>
  <c r="U35" i="3"/>
  <c r="V35" i="3"/>
  <c r="R36" i="3"/>
  <c r="S36" i="3"/>
  <c r="T36" i="3"/>
  <c r="U36" i="3"/>
  <c r="V36" i="3"/>
  <c r="R37" i="3"/>
  <c r="S37" i="3"/>
  <c r="T37" i="3"/>
  <c r="U37" i="3"/>
  <c r="V37" i="3"/>
  <c r="R38" i="3"/>
  <c r="S38" i="3"/>
  <c r="T38" i="3"/>
  <c r="U38" i="3"/>
  <c r="V38" i="3"/>
  <c r="R39" i="3"/>
  <c r="S39" i="3"/>
  <c r="T39" i="3"/>
  <c r="U39" i="3"/>
  <c r="V39" i="3"/>
  <c r="R40" i="3"/>
  <c r="S40" i="3"/>
  <c r="T40" i="3"/>
  <c r="U40" i="3"/>
  <c r="V40" i="3"/>
  <c r="R41" i="3"/>
  <c r="S41" i="3"/>
  <c r="T41" i="3"/>
  <c r="U41" i="3"/>
  <c r="V41" i="3"/>
  <c r="R42" i="3"/>
  <c r="S42" i="3"/>
  <c r="T42" i="3"/>
  <c r="U42" i="3"/>
  <c r="V42" i="3"/>
  <c r="R43" i="3"/>
  <c r="S43" i="3"/>
  <c r="T43" i="3"/>
  <c r="U43" i="3"/>
  <c r="V43" i="3"/>
  <c r="R44" i="3"/>
  <c r="S44" i="3"/>
  <c r="T44" i="3"/>
  <c r="U44" i="3"/>
  <c r="V44" i="3"/>
  <c r="R45" i="3"/>
  <c r="S45" i="3"/>
  <c r="T45" i="3"/>
  <c r="U45" i="3"/>
  <c r="V45" i="3"/>
  <c r="R46" i="3"/>
  <c r="S46" i="3"/>
  <c r="T46" i="3"/>
  <c r="U46" i="3"/>
  <c r="V46" i="3"/>
  <c r="R47" i="3"/>
  <c r="S47" i="3"/>
  <c r="T47" i="3"/>
  <c r="U47" i="3"/>
  <c r="V47" i="3"/>
  <c r="R48" i="3"/>
  <c r="S48" i="3"/>
  <c r="T48" i="3"/>
  <c r="U48" i="3"/>
  <c r="V48" i="3"/>
  <c r="C54" i="3"/>
  <c r="C55" i="3"/>
  <c r="C51" i="3"/>
  <c r="S50" i="3"/>
  <c r="T50" i="3"/>
  <c r="U50" i="3"/>
  <c r="V50" i="3"/>
  <c r="N51" i="3"/>
  <c r="O51" i="3"/>
  <c r="P51" i="3"/>
  <c r="Q51" i="3"/>
  <c r="P7" i="3"/>
  <c r="Q7" i="3"/>
  <c r="O7" i="3"/>
  <c r="N7" i="3"/>
  <c r="N12" i="3"/>
  <c r="Y15" i="3"/>
  <c r="S12" i="3"/>
  <c r="O12" i="3"/>
  <c r="T12" i="3"/>
  <c r="P12" i="3"/>
  <c r="U12" i="3"/>
  <c r="Q12" i="3"/>
  <c r="V12" i="3"/>
  <c r="M12" i="3"/>
  <c r="R12" i="3"/>
  <c r="E51" i="3"/>
</calcChain>
</file>

<file path=xl/sharedStrings.xml><?xml version="1.0" encoding="utf-8"?>
<sst xmlns="http://schemas.openxmlformats.org/spreadsheetml/2006/main" count="236" uniqueCount="65">
  <si>
    <t>Score</t>
  </si>
  <si>
    <t>Maximale score</t>
  </si>
  <si>
    <t>Score voor cijfer 6/voldoende</t>
  </si>
  <si>
    <t>naam leerling</t>
  </si>
  <si>
    <t>gemiddeld aantal punten</t>
  </si>
  <si>
    <t>thema 1</t>
  </si>
  <si>
    <t>thema 2</t>
  </si>
  <si>
    <t>thema 3</t>
  </si>
  <si>
    <t>thema 4</t>
  </si>
  <si>
    <t>thema 5</t>
  </si>
  <si>
    <t xml:space="preserve">score </t>
  </si>
  <si>
    <t>Resultaat goed/voldoende</t>
  </si>
  <si>
    <t>gemiddeld cijfer</t>
  </si>
  <si>
    <t>cijfer</t>
  </si>
  <si>
    <t>OK= scores zijn compleet, Fout= aantal leerlingen komt niet overeen met het aantal ingevulde scores</t>
  </si>
  <si>
    <t>percentage goed</t>
  </si>
  <si>
    <t>maximale score</t>
  </si>
  <si>
    <t>groep thema</t>
  </si>
  <si>
    <t>8.1</t>
  </si>
  <si>
    <t>8.2</t>
  </si>
  <si>
    <t>8.3</t>
  </si>
  <si>
    <t>8.4</t>
  </si>
  <si>
    <t>8.5</t>
  </si>
  <si>
    <t>vraag</t>
  </si>
  <si>
    <t>toetscijfer 6 bij een score:</t>
  </si>
  <si>
    <t>2. pas eventueel het % aan.</t>
  </si>
  <si>
    <t>3. de scores worden berekend.</t>
  </si>
  <si>
    <t>7.1</t>
  </si>
  <si>
    <t>7.2</t>
  </si>
  <si>
    <t>7.3</t>
  </si>
  <si>
    <t>7.4</t>
  </si>
  <si>
    <t>7.5</t>
  </si>
  <si>
    <t>6.1</t>
  </si>
  <si>
    <t>6.2</t>
  </si>
  <si>
    <t>6.3</t>
  </si>
  <si>
    <t>6.4</t>
  </si>
  <si>
    <t>6.5</t>
  </si>
  <si>
    <t>5.1</t>
  </si>
  <si>
    <t>5.2</t>
  </si>
  <si>
    <t>5.3</t>
  </si>
  <si>
    <t>5.4</t>
  </si>
  <si>
    <t>5.5</t>
  </si>
  <si>
    <t>Vul hier de score in:</t>
  </si>
  <si>
    <t>1. vul namen en scores in.</t>
  </si>
  <si>
    <t>Argus Clou Aardrijkskunde</t>
  </si>
  <si>
    <t>Rapport</t>
  </si>
  <si>
    <r>
      <t xml:space="preserve">Registratieblad </t>
    </r>
    <r>
      <rPr>
        <sz val="16"/>
        <color rgb="FFFF0000"/>
        <rFont val="Verdana"/>
        <family val="2"/>
      </rPr>
      <t>topografietoets</t>
    </r>
    <r>
      <rPr>
        <sz val="16"/>
        <color theme="4" tint="-0.249977111117893"/>
        <rFont val="Verdana"/>
      </rPr>
      <t xml:space="preserve"> groep 5</t>
    </r>
  </si>
  <si>
    <t>Scores topografietoets Aardrijkskunde</t>
  </si>
  <si>
    <r>
      <t xml:space="preserve">Registratieblad </t>
    </r>
    <r>
      <rPr>
        <sz val="16"/>
        <color rgb="FFFF0000"/>
        <rFont val="Verdana"/>
        <family val="2"/>
      </rPr>
      <t>topografietoets</t>
    </r>
    <r>
      <rPr>
        <sz val="16"/>
        <color theme="4" tint="-0.249977111117893"/>
        <rFont val="Verdana"/>
      </rPr>
      <t xml:space="preserve"> groep 6</t>
    </r>
  </si>
  <si>
    <r>
      <t xml:space="preserve">Registratieblad </t>
    </r>
    <r>
      <rPr>
        <sz val="16"/>
        <color rgb="FFFF0000"/>
        <rFont val="Verdana"/>
        <family val="2"/>
      </rPr>
      <t>topografietoets</t>
    </r>
    <r>
      <rPr>
        <sz val="16"/>
        <color theme="4" tint="-0.249977111117893"/>
        <rFont val="Verdana"/>
      </rPr>
      <t xml:space="preserve"> groep 7</t>
    </r>
  </si>
  <si>
    <r>
      <t xml:space="preserve">Registratieblad </t>
    </r>
    <r>
      <rPr>
        <sz val="16"/>
        <color rgb="FFFF0000"/>
        <rFont val="Verdana"/>
        <family val="2"/>
      </rPr>
      <t>topografietoets</t>
    </r>
    <r>
      <rPr>
        <sz val="16"/>
        <color theme="4" tint="-0.249977111117893"/>
        <rFont val="Verdana"/>
      </rPr>
      <t xml:space="preserve"> groep 8</t>
    </r>
  </si>
  <si>
    <t>score vraag 1</t>
  </si>
  <si>
    <t>score vraag 2 t/m 6</t>
  </si>
  <si>
    <t>totaal thema 1</t>
  </si>
  <si>
    <t>totaal thema 2</t>
  </si>
  <si>
    <t>totaal thema 3</t>
  </si>
  <si>
    <t>totaal thema 4</t>
  </si>
  <si>
    <t>totaal thema 5</t>
  </si>
  <si>
    <t>Eindcijfer topografietoets</t>
  </si>
  <si>
    <t>4. bij groep 5 thema 1 en 2</t>
  </si>
  <si>
    <t xml:space="preserve">    geen topografie. </t>
  </si>
  <si>
    <t xml:space="preserve">cijferberekening met verzwaarde weging vraag 1 Topografiekaart. </t>
  </si>
  <si>
    <t>berekening met verzwaarde vraag 1</t>
  </si>
  <si>
    <t>Vul hier het percentage goed=6 in:*</t>
  </si>
  <si>
    <t xml:space="preserve">* Let op: door het aangepaste (zwaardere) gewicht van vraag 1 kan het zijn dat een leerling meer dan het aantal berekende punten moet halen om tot een eindcijfer 6 te komen. 
Dit is afhankelijk van het aantal punten dat de leerling bij vraag 1 heeft behaald.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</si>
</sst>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0.0_-;#,##0.0\-"/>
    <numFmt numFmtId="167" formatCode="_-* #,##0.0_-;_-* #,##0.0\-;_-* &quot;-&quot;??_-;_-@_-"/>
    <numFmt numFmtId="168" formatCode="_-* #,##0_-;_-* #,##0\-;_-* &quot;-&quot;?_-;_-@_-"/>
  </numFmts>
  <fonts count="38" x14ac:knownFonts="1">
    <font>
      <sz val="9"/>
      <color theme="1"/>
      <name val="Verdana"/>
      <family val="2"/>
    </font>
    <font>
      <sz val="9"/>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9"/>
      <name val="Verdana"/>
      <family val="2"/>
    </font>
    <font>
      <sz val="8"/>
      <name val="Verdana"/>
      <family val="2"/>
    </font>
    <font>
      <u/>
      <sz val="9"/>
      <color theme="10"/>
      <name val="Verdana"/>
      <family val="2"/>
    </font>
    <font>
      <u/>
      <sz val="9"/>
      <color theme="11"/>
      <name val="Verdana"/>
      <family val="2"/>
    </font>
    <font>
      <sz val="10"/>
      <name val="Verdana"/>
    </font>
    <font>
      <sz val="14"/>
      <name val="Verdana"/>
    </font>
    <font>
      <sz val="9"/>
      <color theme="4" tint="-0.249977111117893"/>
      <name val="Verdana"/>
    </font>
    <font>
      <b/>
      <sz val="8"/>
      <name val="Verdana"/>
    </font>
    <font>
      <b/>
      <sz val="10"/>
      <name val="Verdana"/>
    </font>
    <font>
      <b/>
      <sz val="8"/>
      <color theme="4" tint="-0.249977111117893"/>
      <name val="Verdana"/>
    </font>
    <font>
      <sz val="10"/>
      <color theme="4" tint="-0.249977111117893"/>
      <name val="Verdana"/>
    </font>
    <font>
      <sz val="14"/>
      <color theme="1"/>
      <name val="Verdana"/>
    </font>
    <font>
      <sz val="11"/>
      <color theme="1"/>
      <name val="Verdana"/>
    </font>
    <font>
      <sz val="16"/>
      <color theme="4" tint="-0.249977111117893"/>
      <name val="Verdana"/>
    </font>
    <font>
      <sz val="11"/>
      <color rgb="FF000000"/>
      <name val="Symbol"/>
    </font>
    <font>
      <sz val="16"/>
      <color rgb="FFFF0000"/>
      <name val="Verdana"/>
      <family val="2"/>
    </font>
    <font>
      <sz val="11"/>
      <name val="Verdana"/>
    </font>
    <font>
      <b/>
      <sz val="8"/>
      <color theme="4" tint="-0.249977111117893"/>
      <name val="Verdana"/>
      <family val="2"/>
    </font>
    <font>
      <b/>
      <sz val="7"/>
      <color theme="4" tint="-0.249977111117893"/>
      <name val="Verdana"/>
      <family val="2"/>
    </font>
    <font>
      <sz val="7"/>
      <color theme="1"/>
      <name val="Verdana"/>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249977111117893"/>
      </left>
      <right style="thin">
        <color theme="0" tint="-0.249977111117893"/>
      </right>
      <top style="thin">
        <color auto="1"/>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auto="1"/>
      </bottom>
      <diagonal/>
    </border>
    <border>
      <left style="thin">
        <color theme="0" tint="-0.249977111117893"/>
      </left>
      <right style="thin">
        <color auto="1"/>
      </right>
      <top style="thin">
        <color auto="1"/>
      </top>
      <bottom style="thin">
        <color theme="0" tint="-0.249977111117893"/>
      </bottom>
      <diagonal/>
    </border>
    <border>
      <left style="thin">
        <color theme="0" tint="-0.249977111117893"/>
      </left>
      <right style="thin">
        <color auto="1"/>
      </right>
      <top style="thin">
        <color theme="0" tint="-0.249977111117893"/>
      </top>
      <bottom style="thin">
        <color theme="0" tint="-0.249977111117893"/>
      </bottom>
      <diagonal/>
    </border>
    <border>
      <left/>
      <right/>
      <top style="thin">
        <color auto="1"/>
      </top>
      <bottom style="double">
        <color auto="1"/>
      </bottom>
      <diagonal/>
    </border>
    <border>
      <left style="thin">
        <color theme="0" tint="-0.249977111117893"/>
      </left>
      <right/>
      <top style="double">
        <color auto="1"/>
      </top>
      <bottom style="thin">
        <color theme="0" tint="-0.249977111117893"/>
      </bottom>
      <diagonal/>
    </border>
    <border>
      <left/>
      <right style="thin">
        <color auto="1"/>
      </right>
      <top style="thin">
        <color auto="1"/>
      </top>
      <bottom style="double">
        <color auto="1"/>
      </bottom>
      <diagonal/>
    </border>
    <border>
      <left/>
      <right style="thin">
        <color auto="1"/>
      </right>
      <top style="thin">
        <color auto="1"/>
      </top>
      <bottom style="thin">
        <color auto="1"/>
      </bottom>
      <diagonal/>
    </border>
    <border>
      <left style="thin">
        <color auto="1"/>
      </left>
      <right style="thin">
        <color theme="0" tint="-0.249977111117893"/>
      </right>
      <top style="thin">
        <color auto="1"/>
      </top>
      <bottom style="thin">
        <color theme="0" tint="-0.249977111117893"/>
      </bottom>
      <diagonal/>
    </border>
    <border>
      <left style="thin">
        <color auto="1"/>
      </left>
      <right style="thin">
        <color theme="0" tint="-0.249977111117893"/>
      </right>
      <top style="thin">
        <color theme="0" tint="-0.249977111117893"/>
      </top>
      <bottom style="thin">
        <color theme="0" tint="-0.249977111117893"/>
      </bottom>
      <diagonal/>
    </border>
    <border>
      <left style="thin">
        <color auto="1"/>
      </left>
      <right style="thin">
        <color theme="0" tint="-0.249977111117893"/>
      </right>
      <top style="thin">
        <color theme="0" tint="-0.249977111117893"/>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0" tint="-0.249977111117893"/>
      </left>
      <right style="thin">
        <color auto="1"/>
      </right>
      <top style="double">
        <color auto="1"/>
      </top>
      <bottom style="thin">
        <color theme="0" tint="-0.249977111117893"/>
      </bottom>
      <diagonal/>
    </border>
    <border>
      <left/>
      <right style="thin">
        <color auto="1"/>
      </right>
      <top style="thin">
        <color theme="0" tint="-0.249977111117893"/>
      </top>
      <bottom/>
      <diagonal/>
    </border>
    <border>
      <left/>
      <right style="thin">
        <color auto="1"/>
      </right>
      <top style="thin">
        <color auto="1"/>
      </top>
      <bottom/>
      <diagonal/>
    </border>
    <border>
      <left style="thin">
        <color theme="0" tint="-0.249977111117893"/>
      </left>
      <right style="thin">
        <color auto="1"/>
      </right>
      <top style="thin">
        <color theme="0" tint="-0.249977111117893"/>
      </top>
      <bottom style="thin">
        <color auto="1"/>
      </bottom>
      <diagonal/>
    </border>
    <border>
      <left style="thin">
        <color theme="0" tint="-0.249977111117893"/>
      </left>
      <right/>
      <top style="thin">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auto="1"/>
      </bottom>
      <diagonal/>
    </border>
    <border>
      <left/>
      <right style="thin">
        <color theme="0" tint="-0.249977111117893"/>
      </right>
      <top style="thin">
        <color theme="0" tint="-0.249977111117893"/>
      </top>
      <bottom style="thin">
        <color theme="0" tint="-0.249977111117893"/>
      </bottom>
      <diagonal/>
    </border>
    <border>
      <left/>
      <right/>
      <top/>
      <bottom style="double">
        <color auto="1"/>
      </bottom>
      <diagonal/>
    </border>
    <border>
      <left style="thin">
        <color auto="1"/>
      </left>
      <right style="thin">
        <color auto="1"/>
      </right>
      <top style="thin">
        <color auto="1"/>
      </top>
      <bottom style="thin">
        <color theme="0" tint="-0.249977111117893"/>
      </bottom>
      <diagonal/>
    </border>
    <border>
      <left style="thin">
        <color auto="1"/>
      </left>
      <right style="thin">
        <color auto="1"/>
      </right>
      <top/>
      <bottom/>
      <diagonal/>
    </border>
    <border>
      <left style="thin">
        <color auto="1"/>
      </left>
      <right style="thin">
        <color auto="1"/>
      </right>
      <top style="thin">
        <color theme="0" tint="-0.249977111117893"/>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theme="0" tint="-0.249977111117893"/>
      </bottom>
      <diagonal/>
    </border>
    <border>
      <left/>
      <right style="thin">
        <color theme="0" tint="-0.249977111117893"/>
      </right>
      <top style="thin">
        <color auto="1"/>
      </top>
      <bottom style="thin">
        <color theme="0" tint="-0.249977111117893"/>
      </bottom>
      <diagonal/>
    </border>
    <border>
      <left/>
      <right style="thin">
        <color theme="0" tint="-0.249977111117893"/>
      </right>
      <top style="thin">
        <color theme="0" tint="-0.249977111117893"/>
      </top>
      <bottom style="thin">
        <color auto="1"/>
      </bottom>
      <diagonal/>
    </border>
    <border>
      <left style="thin">
        <color auto="1"/>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auto="1"/>
      </left>
      <right style="thin">
        <color theme="0" tint="-0.249977111117893"/>
      </right>
      <top style="thin">
        <color auto="1"/>
      </top>
      <bottom style="thin">
        <color auto="1"/>
      </bottom>
      <diagonal/>
    </border>
    <border>
      <left style="thin">
        <color theme="0" tint="-0.249977111117893"/>
      </left>
      <right style="thin">
        <color theme="0" tint="-0.249977111117893"/>
      </right>
      <top style="thin">
        <color auto="1"/>
      </top>
      <bottom style="thin">
        <color auto="1"/>
      </bottom>
      <diagonal/>
    </border>
    <border>
      <left/>
      <right style="thin">
        <color theme="0" tint="-0.249977111117893"/>
      </right>
      <top style="thin">
        <color auto="1"/>
      </top>
      <bottom style="thin">
        <color auto="1"/>
      </bottom>
      <diagonal/>
    </border>
    <border>
      <left style="thin">
        <color theme="0" tint="-0.249977111117893"/>
      </left>
      <right style="thin">
        <color auto="1"/>
      </right>
      <top/>
      <bottom style="thin">
        <color theme="0" tint="-0.249977111117893"/>
      </bottom>
      <diagonal/>
    </border>
  </borders>
  <cellStyleXfs count="20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8"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88">
    <xf numFmtId="0" fontId="0" fillId="0" borderId="0" xfId="0"/>
    <xf numFmtId="0" fontId="22" fillId="33" borderId="0" xfId="42" applyNumberFormat="1" applyFont="1" applyFill="1" applyBorder="1" applyAlignment="1" applyProtection="1">
      <alignment vertical="center"/>
      <protection locked="0"/>
    </xf>
    <xf numFmtId="1" fontId="19" fillId="34" borderId="0" xfId="42" applyNumberFormat="1" applyFont="1" applyFill="1" applyBorder="1" applyAlignment="1" applyProtection="1">
      <alignment horizontal="center"/>
    </xf>
    <xf numFmtId="0" fontId="18" fillId="0" borderId="0" xfId="42" applyFont="1" applyFill="1" applyBorder="1" applyProtection="1"/>
    <xf numFmtId="0" fontId="18" fillId="0" borderId="0" xfId="42" applyFont="1" applyFill="1" applyBorder="1" applyAlignment="1" applyProtection="1">
      <alignment horizontal="left"/>
    </xf>
    <xf numFmtId="0" fontId="18" fillId="0" borderId="0" xfId="42" applyFont="1" applyBorder="1" applyProtection="1"/>
    <xf numFmtId="0" fontId="18" fillId="0" borderId="0" xfId="42" applyNumberFormat="1" applyFont="1" applyBorder="1" applyAlignment="1" applyProtection="1">
      <alignment horizontal="right" wrapText="1"/>
    </xf>
    <xf numFmtId="0" fontId="18" fillId="0" borderId="0" xfId="42" applyNumberFormat="1" applyFont="1" applyFill="1" applyBorder="1" applyAlignment="1" applyProtection="1">
      <alignment wrapText="1"/>
    </xf>
    <xf numFmtId="0" fontId="18" fillId="0" borderId="0" xfId="42" applyNumberFormat="1" applyFont="1" applyFill="1" applyBorder="1" applyAlignment="1" applyProtection="1">
      <alignment horizontal="left" wrapText="1"/>
    </xf>
    <xf numFmtId="0" fontId="18" fillId="0" borderId="0" xfId="42" applyNumberFormat="1" applyFont="1" applyFill="1" applyBorder="1" applyAlignment="1" applyProtection="1">
      <alignment horizontal="center" wrapText="1"/>
    </xf>
    <xf numFmtId="0" fontId="18" fillId="0" borderId="0" xfId="42" applyFont="1" applyBorder="1" applyAlignment="1" applyProtection="1">
      <alignment wrapText="1"/>
    </xf>
    <xf numFmtId="0" fontId="27" fillId="0" borderId="12" xfId="42" applyNumberFormat="1" applyFont="1" applyFill="1" applyBorder="1" applyAlignment="1" applyProtection="1">
      <alignment horizontal="left"/>
    </xf>
    <xf numFmtId="0" fontId="19" fillId="0" borderId="0" xfId="42" applyNumberFormat="1" applyFont="1" applyFill="1" applyBorder="1" applyAlignment="1" applyProtection="1">
      <alignment horizontal="center" textRotation="90" wrapText="1"/>
    </xf>
    <xf numFmtId="0" fontId="19" fillId="0" borderId="13" xfId="42" applyNumberFormat="1" applyFont="1" applyFill="1" applyBorder="1" applyAlignment="1" applyProtection="1">
      <alignment horizontal="center" textRotation="90" wrapText="1"/>
    </xf>
    <xf numFmtId="0" fontId="25" fillId="0" borderId="12" xfId="42" applyNumberFormat="1" applyFont="1" applyFill="1" applyBorder="1" applyAlignment="1" applyProtection="1">
      <alignment horizontal="center" textRotation="90" wrapText="1"/>
    </xf>
    <xf numFmtId="0" fontId="18" fillId="0" borderId="0" xfId="42" applyNumberFormat="1" applyFont="1" applyFill="1" applyBorder="1" applyAlignment="1" applyProtection="1">
      <alignment horizontal="left"/>
    </xf>
    <xf numFmtId="0" fontId="18" fillId="0" borderId="0" xfId="42" applyNumberFormat="1" applyFont="1" applyFill="1" applyBorder="1" applyProtection="1"/>
    <xf numFmtId="0" fontId="19" fillId="0" borderId="0" xfId="42" applyNumberFormat="1" applyFont="1" applyFill="1" applyBorder="1" applyAlignment="1" applyProtection="1">
      <alignment horizontal="left"/>
    </xf>
    <xf numFmtId="0" fontId="19" fillId="0" borderId="0" xfId="42" applyNumberFormat="1" applyFont="1" applyFill="1" applyBorder="1" applyAlignment="1" applyProtection="1">
      <alignment horizontal="center"/>
    </xf>
    <xf numFmtId="0" fontId="19" fillId="0" borderId="0" xfId="42" applyNumberFormat="1" applyFont="1" applyFill="1" applyBorder="1" applyAlignment="1" applyProtection="1">
      <alignment horizontal="left" vertical="center" wrapText="1"/>
    </xf>
    <xf numFmtId="0" fontId="19" fillId="0" borderId="0" xfId="42" applyNumberFormat="1" applyFont="1" applyFill="1" applyBorder="1" applyAlignment="1" applyProtection="1">
      <alignment horizontal="left" wrapText="1"/>
    </xf>
    <xf numFmtId="0" fontId="19" fillId="34" borderId="0" xfId="42" applyNumberFormat="1" applyFont="1" applyFill="1" applyBorder="1" applyAlignment="1" applyProtection="1">
      <alignment horizontal="left" wrapText="1"/>
    </xf>
    <xf numFmtId="0" fontId="18" fillId="0" borderId="0" xfId="42" applyNumberFormat="1" applyFont="1" applyFill="1" applyBorder="1" applyAlignment="1" applyProtection="1">
      <alignment horizontal="center"/>
    </xf>
    <xf numFmtId="0" fontId="19" fillId="0" borderId="0" xfId="42" applyNumberFormat="1" applyFont="1" applyFill="1" applyBorder="1" applyAlignment="1" applyProtection="1">
      <alignment horizontal="center" vertical="top" textRotation="90" wrapText="1"/>
    </xf>
    <xf numFmtId="0" fontId="19" fillId="0" borderId="0" xfId="42" applyNumberFormat="1" applyFont="1" applyFill="1" applyBorder="1" applyAlignment="1" applyProtection="1">
      <alignment horizontal="center" vertical="top" wrapText="1"/>
    </xf>
    <xf numFmtId="0" fontId="18" fillId="0" borderId="0" xfId="42" applyNumberFormat="1" applyFont="1" applyFill="1" applyBorder="1" applyAlignment="1" applyProtection="1">
      <alignment horizontal="center" vertical="top" textRotation="90" wrapText="1"/>
    </xf>
    <xf numFmtId="0" fontId="18" fillId="0" borderId="0" xfId="42" applyFont="1" applyFill="1" applyBorder="1" applyAlignment="1" applyProtection="1">
      <alignment horizontal="left" vertical="top" textRotation="90" wrapText="1"/>
    </xf>
    <xf numFmtId="0" fontId="18" fillId="0" borderId="0" xfId="42" applyFont="1" applyFill="1" applyBorder="1" applyAlignment="1" applyProtection="1">
      <alignment horizontal="center" vertical="top" textRotation="90" wrapText="1"/>
    </xf>
    <xf numFmtId="0" fontId="18" fillId="0" borderId="0" xfId="42" applyFont="1" applyBorder="1" applyAlignment="1" applyProtection="1">
      <alignment horizontal="center" vertical="top" textRotation="90" wrapText="1"/>
    </xf>
    <xf numFmtId="0" fontId="18" fillId="0" borderId="0" xfId="42" applyFont="1" applyBorder="1" applyAlignment="1" applyProtection="1">
      <alignment horizontal="left"/>
    </xf>
    <xf numFmtId="0" fontId="18" fillId="0" borderId="0" xfId="42" applyFont="1" applyBorder="1" applyAlignment="1" applyProtection="1">
      <alignment horizontal="center"/>
    </xf>
    <xf numFmtId="0" fontId="18" fillId="0" borderId="0" xfId="42" applyNumberFormat="1" applyFont="1" applyFill="1" applyBorder="1" applyAlignment="1" applyProtection="1">
      <alignment horizontal="right" vertical="center"/>
    </xf>
    <xf numFmtId="1" fontId="19" fillId="0" borderId="17" xfId="42" applyNumberFormat="1" applyFont="1" applyFill="1" applyBorder="1" applyAlignment="1" applyProtection="1">
      <alignment horizontal="center" vertical="center"/>
    </xf>
    <xf numFmtId="1" fontId="19" fillId="34" borderId="17" xfId="42" applyNumberFormat="1" applyFont="1" applyFill="1" applyBorder="1" applyAlignment="1" applyProtection="1">
      <alignment horizontal="center" vertical="center"/>
    </xf>
    <xf numFmtId="166" fontId="22" fillId="34" borderId="18" xfId="42" applyNumberFormat="1" applyFont="1" applyFill="1" applyBorder="1" applyAlignment="1" applyProtection="1">
      <alignment horizontal="center" vertical="center"/>
    </xf>
    <xf numFmtId="1" fontId="19" fillId="34" borderId="20" xfId="42" applyNumberFormat="1" applyFont="1" applyFill="1" applyBorder="1" applyAlignment="1" applyProtection="1">
      <alignment horizontal="center" vertical="center"/>
    </xf>
    <xf numFmtId="0" fontId="18" fillId="34" borderId="18" xfId="42" applyNumberFormat="1" applyFont="1" applyFill="1" applyBorder="1" applyAlignment="1" applyProtection="1">
      <alignment horizontal="left" vertical="center"/>
    </xf>
    <xf numFmtId="166" fontId="26" fillId="0" borderId="22" xfId="42" applyNumberFormat="1" applyFont="1" applyFill="1" applyBorder="1" applyAlignment="1" applyProtection="1">
      <alignment horizontal="center" vertical="center"/>
    </xf>
    <xf numFmtId="165" fontId="26" fillId="0" borderId="22" xfId="42" applyNumberFormat="1" applyFont="1" applyFill="1" applyBorder="1" applyAlignment="1" applyProtection="1">
      <alignment horizontal="center" vertical="center"/>
    </xf>
    <xf numFmtId="166" fontId="18" fillId="0" borderId="0" xfId="42" applyNumberFormat="1" applyFont="1" applyFill="1" applyBorder="1" applyAlignment="1" applyProtection="1">
      <alignment horizontal="center"/>
    </xf>
    <xf numFmtId="166" fontId="22" fillId="0" borderId="22" xfId="42" applyNumberFormat="1" applyFont="1" applyFill="1" applyBorder="1" applyAlignment="1" applyProtection="1">
      <alignment horizontal="center" vertical="center"/>
    </xf>
    <xf numFmtId="166" fontId="22" fillId="0" borderId="23" xfId="42" applyNumberFormat="1" applyFont="1" applyFill="1" applyBorder="1" applyAlignment="1" applyProtection="1">
      <alignment horizontal="center" vertical="center"/>
    </xf>
    <xf numFmtId="0" fontId="18" fillId="0" borderId="12" xfId="42" applyNumberFormat="1" applyFont="1" applyFill="1" applyBorder="1" applyAlignment="1" applyProtection="1">
      <alignment horizontal="left" wrapText="1"/>
    </xf>
    <xf numFmtId="0" fontId="18" fillId="0" borderId="12" xfId="42" applyNumberFormat="1" applyFont="1" applyFill="1" applyBorder="1" applyAlignment="1" applyProtection="1">
      <alignment horizontal="left"/>
    </xf>
    <xf numFmtId="0" fontId="18" fillId="0" borderId="12" xfId="42" applyFont="1" applyBorder="1" applyProtection="1"/>
    <xf numFmtId="0" fontId="22" fillId="0" borderId="12" xfId="42" applyNumberFormat="1" applyFont="1" applyFill="1" applyBorder="1" applyAlignment="1" applyProtection="1">
      <alignment horizontal="left" vertical="center"/>
    </xf>
    <xf numFmtId="0" fontId="22" fillId="0" borderId="14" xfId="42" applyNumberFormat="1" applyFont="1" applyFill="1" applyBorder="1" applyAlignment="1" applyProtection="1">
      <alignment horizontal="left" vertical="center"/>
    </xf>
    <xf numFmtId="0" fontId="22" fillId="0" borderId="10" xfId="42" applyNumberFormat="1" applyFont="1" applyFill="1" applyBorder="1" applyAlignment="1" applyProtection="1">
      <alignment horizontal="left" vertical="center"/>
    </xf>
    <xf numFmtId="0" fontId="18" fillId="0" borderId="11" xfId="42" applyNumberFormat="1" applyFont="1" applyFill="1" applyBorder="1" applyAlignment="1" applyProtection="1">
      <alignment horizontal="right" vertical="center"/>
    </xf>
    <xf numFmtId="165" fontId="26" fillId="0" borderId="24" xfId="42" applyNumberFormat="1" applyFont="1" applyFill="1" applyBorder="1" applyAlignment="1" applyProtection="1">
      <alignment horizontal="center" vertical="center"/>
    </xf>
    <xf numFmtId="0" fontId="19" fillId="0" borderId="12" xfId="42" applyNumberFormat="1" applyFont="1" applyFill="1" applyBorder="1" applyAlignment="1" applyProtection="1">
      <alignment horizontal="left" vertical="top" textRotation="90" wrapText="1"/>
    </xf>
    <xf numFmtId="0" fontId="19" fillId="0" borderId="14" xfId="42" applyNumberFormat="1" applyFont="1" applyFill="1" applyBorder="1" applyAlignment="1" applyProtection="1">
      <alignment horizontal="left" vertical="top" wrapText="1"/>
    </xf>
    <xf numFmtId="0" fontId="19" fillId="0" borderId="15" xfId="42" applyNumberFormat="1" applyFont="1" applyFill="1" applyBorder="1" applyAlignment="1" applyProtection="1">
      <alignment horizontal="center" vertical="top" textRotation="90" wrapText="1"/>
    </xf>
    <xf numFmtId="0" fontId="19" fillId="0" borderId="16" xfId="42" applyNumberFormat="1" applyFont="1" applyFill="1" applyBorder="1" applyAlignment="1" applyProtection="1">
      <alignment horizontal="center" vertical="top" textRotation="90" wrapText="1"/>
    </xf>
    <xf numFmtId="1" fontId="19" fillId="0" borderId="0" xfId="42" applyNumberFormat="1" applyFont="1" applyFill="1" applyBorder="1" applyAlignment="1" applyProtection="1">
      <alignment horizontal="center"/>
    </xf>
    <xf numFmtId="9" fontId="19" fillId="0" borderId="0" xfId="43" applyFont="1" applyFill="1" applyBorder="1" applyAlignment="1" applyProtection="1">
      <alignment horizontal="center"/>
    </xf>
    <xf numFmtId="0" fontId="22" fillId="33" borderId="18" xfId="42" applyNumberFormat="1" applyFont="1" applyFill="1" applyBorder="1" applyAlignment="1" applyProtection="1">
      <alignment horizontal="center" vertical="center"/>
      <protection locked="0"/>
    </xf>
    <xf numFmtId="0" fontId="28" fillId="33" borderId="18" xfId="42" applyNumberFormat="1" applyFont="1" applyFill="1" applyBorder="1" applyAlignment="1" applyProtection="1">
      <alignment horizontal="center" vertical="center"/>
      <protection locked="0"/>
    </xf>
    <xf numFmtId="0" fontId="22" fillId="33" borderId="15" xfId="42" applyNumberFormat="1" applyFont="1" applyFill="1" applyBorder="1" applyAlignment="1" applyProtection="1">
      <alignment vertical="center"/>
      <protection locked="0"/>
    </xf>
    <xf numFmtId="0" fontId="28" fillId="33" borderId="19" xfId="42" applyNumberFormat="1" applyFont="1" applyFill="1" applyBorder="1" applyAlignment="1" applyProtection="1">
      <alignment horizontal="center" vertical="center"/>
      <protection locked="0"/>
    </xf>
    <xf numFmtId="0" fontId="18" fillId="34" borderId="21" xfId="42" applyNumberFormat="1" applyFont="1" applyFill="1" applyBorder="1" applyAlignment="1" applyProtection="1">
      <alignment horizontal="left" vertical="center"/>
    </xf>
    <xf numFmtId="1" fontId="19" fillId="0" borderId="26" xfId="42" applyNumberFormat="1" applyFont="1" applyFill="1" applyBorder="1" applyAlignment="1" applyProtection="1">
      <alignment horizontal="center" vertical="center"/>
    </xf>
    <xf numFmtId="0" fontId="22" fillId="33" borderId="27" xfId="42" applyNumberFormat="1" applyFont="1" applyFill="1" applyBorder="1" applyAlignment="1" applyProtection="1">
      <alignment horizontal="center" vertical="center"/>
      <protection locked="0"/>
    </xf>
    <xf numFmtId="0" fontId="22" fillId="33" borderId="28" xfId="42" applyNumberFormat="1" applyFont="1" applyFill="1" applyBorder="1" applyAlignment="1" applyProtection="1">
      <alignment horizontal="center" vertical="center"/>
      <protection locked="0"/>
    </xf>
    <xf numFmtId="0" fontId="19" fillId="0" borderId="0" xfId="42" applyNumberFormat="1" applyFont="1" applyBorder="1" applyAlignment="1" applyProtection="1">
      <alignment horizontal="right" wrapText="1"/>
    </xf>
    <xf numFmtId="168" fontId="19" fillId="0" borderId="30" xfId="42" applyNumberFormat="1" applyFont="1" applyFill="1" applyBorder="1" applyAlignment="1" applyProtection="1">
      <alignment wrapText="1"/>
    </xf>
    <xf numFmtId="0" fontId="18" fillId="0" borderId="10" xfId="42" applyFont="1" applyBorder="1" applyAlignment="1" applyProtection="1">
      <alignment wrapText="1"/>
    </xf>
    <xf numFmtId="1" fontId="19" fillId="0" borderId="30" xfId="42" applyNumberFormat="1" applyFont="1" applyFill="1" applyBorder="1" applyAlignment="1" applyProtection="1">
      <alignment horizontal="center" vertical="center"/>
    </xf>
    <xf numFmtId="1" fontId="19" fillId="0" borderId="31" xfId="42" applyNumberFormat="1" applyFont="1" applyFill="1" applyBorder="1" applyAlignment="1" applyProtection="1">
      <alignment horizontal="center" vertical="center"/>
    </xf>
    <xf numFmtId="1" fontId="19" fillId="0" borderId="25" xfId="42" applyNumberFormat="1" applyFont="1" applyFill="1" applyBorder="1" applyAlignment="1" applyProtection="1">
      <alignment horizontal="center" vertical="center"/>
    </xf>
    <xf numFmtId="0" fontId="19" fillId="0" borderId="30" xfId="42" applyNumberFormat="1" applyFont="1" applyFill="1" applyBorder="1" applyAlignment="1" applyProtection="1">
      <alignment horizontal="center" vertical="center"/>
    </xf>
    <xf numFmtId="0" fontId="19" fillId="0" borderId="31" xfId="42" applyNumberFormat="1" applyFont="1" applyFill="1" applyBorder="1" applyAlignment="1" applyProtection="1">
      <alignment horizontal="center" vertical="center"/>
    </xf>
    <xf numFmtId="9" fontId="19" fillId="33" borderId="30" xfId="43" applyFont="1" applyFill="1" applyBorder="1" applyAlignment="1" applyProtection="1">
      <alignment horizontal="right"/>
      <protection locked="0"/>
    </xf>
    <xf numFmtId="9" fontId="19" fillId="33" borderId="29" xfId="43" applyFont="1" applyFill="1" applyBorder="1" applyAlignment="1" applyProtection="1">
      <alignment horizontal="right"/>
      <protection locked="0"/>
    </xf>
    <xf numFmtId="0" fontId="18" fillId="0" borderId="13" xfId="42" applyFont="1" applyBorder="1" applyAlignment="1" applyProtection="1">
      <alignment wrapText="1"/>
    </xf>
    <xf numFmtId="0" fontId="19" fillId="0" borderId="0" xfId="42" applyNumberFormat="1" applyFont="1" applyBorder="1" applyAlignment="1" applyProtection="1">
      <alignment horizontal="right" vertical="center"/>
    </xf>
    <xf numFmtId="167" fontId="19" fillId="36" borderId="15" xfId="100" applyNumberFormat="1" applyFont="1" applyFill="1" applyBorder="1" applyAlignment="1" applyProtection="1">
      <alignment horizontal="center"/>
    </xf>
    <xf numFmtId="0" fontId="18" fillId="0" borderId="12" xfId="42" applyFont="1" applyFill="1" applyBorder="1" applyAlignment="1" applyProtection="1"/>
    <xf numFmtId="0" fontId="27" fillId="0" borderId="0" xfId="42" applyNumberFormat="1" applyFont="1" applyFill="1" applyBorder="1" applyAlignment="1" applyProtection="1">
      <alignment horizontal="left"/>
    </xf>
    <xf numFmtId="0" fontId="18" fillId="0" borderId="13" xfId="42" applyNumberFormat="1" applyFont="1" applyBorder="1" applyAlignment="1" applyProtection="1">
      <alignment horizontal="right" wrapText="1"/>
    </xf>
    <xf numFmtId="0" fontId="18" fillId="0" borderId="13" xfId="42" applyNumberFormat="1" applyFont="1" applyBorder="1" applyAlignment="1" applyProtection="1">
      <alignment horizontal="left"/>
    </xf>
    <xf numFmtId="0" fontId="19" fillId="0" borderId="13" xfId="42" applyNumberFormat="1" applyFont="1" applyBorder="1" applyAlignment="1" applyProtection="1">
      <alignment horizontal="right" wrapText="1"/>
    </xf>
    <xf numFmtId="166" fontId="22" fillId="34" borderId="32" xfId="42" applyNumberFormat="1" applyFont="1" applyFill="1" applyBorder="1" applyAlignment="1" applyProtection="1">
      <alignment horizontal="center" vertical="center"/>
    </xf>
    <xf numFmtId="0" fontId="19" fillId="0" borderId="33" xfId="42" applyNumberFormat="1" applyFont="1" applyFill="1" applyBorder="1" applyAlignment="1" applyProtection="1">
      <alignment horizontal="center" vertical="top" wrapText="1"/>
    </xf>
    <xf numFmtId="0" fontId="18" fillId="0" borderId="12" xfId="42" applyFont="1" applyBorder="1" applyAlignment="1" applyProtection="1"/>
    <xf numFmtId="0" fontId="18" fillId="34" borderId="35" xfId="42" applyNumberFormat="1" applyFont="1" applyFill="1" applyBorder="1" applyAlignment="1" applyProtection="1">
      <alignment horizontal="left" vertical="center"/>
    </xf>
    <xf numFmtId="0" fontId="18" fillId="0" borderId="14" xfId="42" applyFont="1" applyBorder="1" applyAlignment="1" applyProtection="1">
      <alignment wrapText="1"/>
    </xf>
    <xf numFmtId="1" fontId="19" fillId="0" borderId="36" xfId="42" applyNumberFormat="1" applyFont="1" applyFill="1" applyBorder="1" applyAlignment="1" applyProtection="1">
      <alignment horizontal="center" vertical="center"/>
    </xf>
    <xf numFmtId="0" fontId="22" fillId="33" borderId="37" xfId="42" applyNumberFormat="1" applyFont="1" applyFill="1" applyBorder="1" applyAlignment="1" applyProtection="1">
      <alignment horizontal="center" vertical="center"/>
      <protection locked="0"/>
    </xf>
    <xf numFmtId="0" fontId="28" fillId="33" borderId="37" xfId="42" applyNumberFormat="1" applyFont="1" applyFill="1" applyBorder="1" applyAlignment="1" applyProtection="1">
      <alignment horizontal="center" vertical="center"/>
      <protection locked="0"/>
    </xf>
    <xf numFmtId="0" fontId="28" fillId="33" borderId="38" xfId="42" applyNumberFormat="1" applyFont="1" applyFill="1" applyBorder="1" applyAlignment="1" applyProtection="1">
      <alignment horizontal="center" vertical="center"/>
      <protection locked="0"/>
    </xf>
    <xf numFmtId="166" fontId="22" fillId="34" borderId="27" xfId="42" applyNumberFormat="1" applyFont="1" applyFill="1" applyBorder="1" applyAlignment="1" applyProtection="1">
      <alignment horizontal="center" vertical="center"/>
    </xf>
    <xf numFmtId="166" fontId="22" fillId="34" borderId="28" xfId="42" applyNumberFormat="1" applyFont="1" applyFill="1" applyBorder="1" applyAlignment="1" applyProtection="1">
      <alignment horizontal="center" vertical="center"/>
    </xf>
    <xf numFmtId="166" fontId="22" fillId="34" borderId="37" xfId="42" applyNumberFormat="1" applyFont="1" applyFill="1" applyBorder="1" applyAlignment="1" applyProtection="1">
      <alignment horizontal="center" vertical="center"/>
    </xf>
    <xf numFmtId="1" fontId="19" fillId="34" borderId="26" xfId="42" applyNumberFormat="1" applyFont="1" applyFill="1" applyBorder="1" applyAlignment="1" applyProtection="1">
      <alignment horizontal="center"/>
    </xf>
    <xf numFmtId="0" fontId="18" fillId="34" borderId="27" xfId="42" applyNumberFormat="1" applyFont="1" applyFill="1" applyBorder="1" applyAlignment="1" applyProtection="1">
      <alignment horizontal="left" vertical="center"/>
    </xf>
    <xf numFmtId="0" fontId="18" fillId="34" borderId="28" xfId="42" applyNumberFormat="1" applyFont="1" applyFill="1" applyBorder="1" applyAlignment="1" applyProtection="1">
      <alignment horizontal="left" vertical="center"/>
    </xf>
    <xf numFmtId="0" fontId="18" fillId="0" borderId="34" xfId="42" applyNumberFormat="1" applyFont="1" applyBorder="1" applyAlignment="1" applyProtection="1">
      <alignment horizontal="right" wrapText="1"/>
    </xf>
    <xf numFmtId="0" fontId="24" fillId="0" borderId="0" xfId="42" applyFont="1" applyBorder="1" applyProtection="1"/>
    <xf numFmtId="0" fontId="24" fillId="0" borderId="0" xfId="42" applyFont="1" applyBorder="1" applyAlignment="1" applyProtection="1">
      <alignment horizontal="center"/>
    </xf>
    <xf numFmtId="0" fontId="18" fillId="0" borderId="10" xfId="42" applyFont="1" applyBorder="1" applyAlignment="1" applyProtection="1"/>
    <xf numFmtId="0" fontId="31" fillId="0" borderId="0" xfId="42" applyFont="1" applyBorder="1" applyAlignment="1" applyProtection="1">
      <alignment horizontal="left" vertical="top"/>
    </xf>
    <xf numFmtId="0" fontId="29" fillId="0" borderId="0" xfId="0" applyFont="1" applyProtection="1"/>
    <xf numFmtId="0" fontId="0" fillId="0" borderId="0" xfId="0" applyProtection="1"/>
    <xf numFmtId="0" fontId="30" fillId="0" borderId="0" xfId="0" applyFont="1" applyProtection="1"/>
    <xf numFmtId="166" fontId="22" fillId="34" borderId="39" xfId="42" applyNumberFormat="1" applyFont="1" applyFill="1" applyBorder="1" applyAlignment="1" applyProtection="1">
      <alignment horizontal="center" vertical="center"/>
    </xf>
    <xf numFmtId="166" fontId="22" fillId="0" borderId="40" xfId="42" applyNumberFormat="1" applyFont="1" applyFill="1" applyBorder="1" applyAlignment="1" applyProtection="1">
      <alignment horizontal="center" vertical="center"/>
    </xf>
    <xf numFmtId="0" fontId="23" fillId="0" borderId="29" xfId="42" applyFont="1" applyFill="1" applyBorder="1" applyAlignment="1" applyProtection="1">
      <alignment horizontal="center" wrapText="1"/>
    </xf>
    <xf numFmtId="0" fontId="18" fillId="0" borderId="42" xfId="42" applyNumberFormat="1" applyFont="1" applyFill="1" applyBorder="1" applyAlignment="1" applyProtection="1">
      <alignment wrapText="1"/>
    </xf>
    <xf numFmtId="0" fontId="18" fillId="0" borderId="42" xfId="42" applyNumberFormat="1" applyFont="1" applyFill="1" applyBorder="1" applyProtection="1"/>
    <xf numFmtId="1" fontId="19" fillId="0" borderId="41" xfId="42" applyNumberFormat="1" applyFont="1" applyFill="1" applyBorder="1" applyAlignment="1" applyProtection="1">
      <alignment horizontal="center" vertical="center"/>
    </xf>
    <xf numFmtId="165" fontId="18" fillId="34" borderId="21" xfId="42" applyNumberFormat="1" applyFont="1" applyFill="1" applyBorder="1" applyAlignment="1" applyProtection="1">
      <alignment horizontal="center" vertical="center"/>
    </xf>
    <xf numFmtId="165" fontId="18" fillId="34" borderId="43" xfId="42" applyNumberFormat="1" applyFont="1" applyFill="1" applyBorder="1" applyAlignment="1" applyProtection="1">
      <alignment horizontal="center" vertical="center"/>
    </xf>
    <xf numFmtId="166" fontId="22" fillId="0" borderId="44" xfId="42" applyNumberFormat="1" applyFont="1" applyFill="1" applyBorder="1" applyAlignment="1" applyProtection="1">
      <alignment horizontal="center" vertical="center"/>
    </xf>
    <xf numFmtId="0" fontId="18" fillId="0" borderId="42" xfId="42" applyNumberFormat="1" applyFont="1" applyFill="1" applyBorder="1" applyAlignment="1" applyProtection="1">
      <alignment horizontal="center" vertical="top" textRotation="90" wrapText="1"/>
    </xf>
    <xf numFmtId="0" fontId="18" fillId="0" borderId="45" xfId="42" applyNumberFormat="1" applyFont="1" applyFill="1" applyBorder="1" applyAlignment="1" applyProtection="1">
      <alignment horizontal="center" vertical="top" textRotation="90" wrapText="1"/>
    </xf>
    <xf numFmtId="166" fontId="22" fillId="34" borderId="23" xfId="42" applyNumberFormat="1" applyFont="1" applyFill="1" applyBorder="1" applyAlignment="1" applyProtection="1">
      <alignment horizontal="center" vertical="center"/>
    </xf>
    <xf numFmtId="166" fontId="22" fillId="34" borderId="46" xfId="42" applyNumberFormat="1" applyFont="1" applyFill="1" applyBorder="1" applyAlignment="1" applyProtection="1">
      <alignment horizontal="center" vertical="center"/>
    </xf>
    <xf numFmtId="0" fontId="22" fillId="33" borderId="21" xfId="42" applyNumberFormat="1" applyFont="1" applyFill="1" applyBorder="1" applyAlignment="1" applyProtection="1">
      <alignment horizontal="center" vertical="center"/>
      <protection locked="0"/>
    </xf>
    <xf numFmtId="0" fontId="0" fillId="0" borderId="0" xfId="0" applyAlignment="1">
      <alignment vertical="center" wrapText="1"/>
    </xf>
    <xf numFmtId="0" fontId="0" fillId="0" borderId="0" xfId="0" applyAlignment="1">
      <alignment wrapText="1"/>
    </xf>
    <xf numFmtId="0" fontId="32" fillId="0" borderId="0" xfId="0" applyFont="1" applyAlignment="1">
      <alignment horizontal="left" vertical="center" wrapText="1" indent="1"/>
    </xf>
    <xf numFmtId="0" fontId="30" fillId="35" borderId="29" xfId="0" applyFont="1" applyFill="1" applyBorder="1" applyAlignment="1">
      <alignment wrapText="1"/>
    </xf>
    <xf numFmtId="0" fontId="30" fillId="35" borderId="29" xfId="0" applyFont="1" applyFill="1" applyBorder="1" applyAlignment="1">
      <alignment horizontal="right"/>
    </xf>
    <xf numFmtId="0" fontId="30" fillId="0" borderId="0" xfId="0" applyFont="1"/>
    <xf numFmtId="0" fontId="30" fillId="35" borderId="29" xfId="0" applyFont="1" applyFill="1" applyBorder="1" applyAlignment="1">
      <alignment horizontal="left" wrapText="1"/>
    </xf>
    <xf numFmtId="0" fontId="30" fillId="35" borderId="29" xfId="0" applyFont="1" applyFill="1" applyBorder="1" applyAlignment="1">
      <alignment horizontal="right" wrapText="1"/>
    </xf>
    <xf numFmtId="0" fontId="30" fillId="0" borderId="12" xfId="0" applyFont="1" applyBorder="1" applyAlignment="1">
      <alignment horizontal="left"/>
    </xf>
    <xf numFmtId="0" fontId="30" fillId="0" borderId="34" xfId="0" applyFont="1" applyBorder="1" applyAlignment="1">
      <alignment horizontal="right"/>
    </xf>
    <xf numFmtId="0" fontId="30" fillId="33" borderId="12" xfId="0" applyFont="1" applyFill="1" applyBorder="1" applyAlignment="1">
      <alignment horizontal="left"/>
    </xf>
    <xf numFmtId="0" fontId="30" fillId="33" borderId="12" xfId="0" applyFont="1" applyFill="1" applyBorder="1" applyAlignment="1">
      <alignment horizontal="right"/>
    </xf>
    <xf numFmtId="0" fontId="30" fillId="33" borderId="0" xfId="0" applyFont="1" applyFill="1" applyBorder="1" applyAlignment="1">
      <alignment horizontal="right"/>
    </xf>
    <xf numFmtId="0" fontId="30" fillId="33" borderId="13" xfId="0" applyFont="1" applyFill="1" applyBorder="1" applyAlignment="1">
      <alignment horizontal="right"/>
    </xf>
    <xf numFmtId="0" fontId="30" fillId="0" borderId="12" xfId="0" applyFont="1" applyBorder="1" applyAlignment="1">
      <alignment horizontal="right"/>
    </xf>
    <xf numFmtId="0" fontId="30" fillId="0" borderId="0" xfId="0" applyFont="1" applyBorder="1" applyAlignment="1">
      <alignment horizontal="right"/>
    </xf>
    <xf numFmtId="0" fontId="30" fillId="0" borderId="13" xfId="0" applyFont="1" applyBorder="1" applyAlignment="1">
      <alignment horizontal="right"/>
    </xf>
    <xf numFmtId="0" fontId="30" fillId="35" borderId="30" xfId="0" applyFont="1" applyFill="1" applyBorder="1"/>
    <xf numFmtId="0" fontId="30" fillId="35" borderId="31" xfId="0" applyFont="1" applyFill="1" applyBorder="1"/>
    <xf numFmtId="0" fontId="30" fillId="35" borderId="25" xfId="0" applyFont="1" applyFill="1" applyBorder="1"/>
    <xf numFmtId="167" fontId="19" fillId="0" borderId="15" xfId="100" applyNumberFormat="1" applyFont="1" applyFill="1" applyBorder="1" applyAlignment="1" applyProtection="1">
      <alignment horizontal="center"/>
    </xf>
    <xf numFmtId="0" fontId="22" fillId="0" borderId="27" xfId="42" applyNumberFormat="1" applyFont="1" applyFill="1" applyBorder="1" applyAlignment="1" applyProtection="1">
      <alignment horizontal="center" vertical="center"/>
    </xf>
    <xf numFmtId="0" fontId="22" fillId="0" borderId="18" xfId="42" applyNumberFormat="1" applyFont="1" applyFill="1" applyBorder="1" applyAlignment="1" applyProtection="1">
      <alignment horizontal="center" vertical="center"/>
    </xf>
    <xf numFmtId="0" fontId="28" fillId="0" borderId="18" xfId="42" applyNumberFormat="1" applyFont="1" applyFill="1" applyBorder="1" applyAlignment="1" applyProtection="1">
      <alignment horizontal="center" vertical="center"/>
    </xf>
    <xf numFmtId="0" fontId="22" fillId="0" borderId="28" xfId="42" applyNumberFormat="1" applyFont="1" applyFill="1" applyBorder="1" applyAlignment="1" applyProtection="1">
      <alignment horizontal="center" vertical="center"/>
    </xf>
    <xf numFmtId="0" fontId="28" fillId="0" borderId="19" xfId="42" applyNumberFormat="1" applyFont="1" applyFill="1" applyBorder="1" applyAlignment="1" applyProtection="1">
      <alignment horizontal="center" vertical="center"/>
    </xf>
    <xf numFmtId="0" fontId="23" fillId="0" borderId="25" xfId="42" applyFont="1" applyFill="1" applyBorder="1" applyAlignment="1" applyProtection="1">
      <alignment horizontal="center" wrapText="1"/>
    </xf>
    <xf numFmtId="1" fontId="19" fillId="0" borderId="47" xfId="42" applyNumberFormat="1" applyFont="1" applyFill="1" applyBorder="1" applyAlignment="1" applyProtection="1">
      <alignment horizontal="center" vertical="center"/>
    </xf>
    <xf numFmtId="0" fontId="22" fillId="33" borderId="39" xfId="42" applyNumberFormat="1" applyFont="1" applyFill="1" applyBorder="1" applyAlignment="1" applyProtection="1">
      <alignment horizontal="center" vertical="center"/>
      <protection locked="0"/>
    </xf>
    <xf numFmtId="0" fontId="22" fillId="33" borderId="48" xfId="42" applyNumberFormat="1" applyFont="1" applyFill="1" applyBorder="1" applyAlignment="1" applyProtection="1">
      <alignment horizontal="center" vertical="center"/>
      <protection locked="0"/>
    </xf>
    <xf numFmtId="1" fontId="19" fillId="0" borderId="26" xfId="42" applyNumberFormat="1" applyFont="1" applyFill="1" applyBorder="1" applyAlignment="1" applyProtection="1">
      <alignment horizontal="center" vertical="center" wrapText="1"/>
    </xf>
    <xf numFmtId="1" fontId="19" fillId="0" borderId="47" xfId="42" applyNumberFormat="1" applyFont="1" applyFill="1" applyBorder="1" applyAlignment="1" applyProtection="1">
      <alignment horizontal="center" vertical="center" wrapText="1"/>
    </xf>
    <xf numFmtId="166" fontId="22" fillId="34" borderId="49" xfId="42" applyNumberFormat="1" applyFont="1" applyFill="1" applyBorder="1" applyAlignment="1" applyProtection="1">
      <alignment horizontal="center" vertical="center"/>
    </xf>
    <xf numFmtId="166" fontId="22" fillId="34" borderId="50" xfId="42" applyNumberFormat="1" applyFont="1" applyFill="1" applyBorder="1" applyAlignment="1" applyProtection="1">
      <alignment horizontal="center" vertical="center"/>
    </xf>
    <xf numFmtId="166" fontId="22" fillId="34" borderId="51" xfId="42" applyNumberFormat="1" applyFont="1" applyFill="1" applyBorder="1" applyAlignment="1" applyProtection="1">
      <alignment horizontal="center" vertical="center"/>
    </xf>
    <xf numFmtId="168" fontId="19" fillId="0" borderId="29" xfId="42" applyNumberFormat="1" applyFont="1" applyFill="1" applyBorder="1" applyAlignment="1" applyProtection="1">
      <alignment wrapText="1"/>
    </xf>
    <xf numFmtId="167" fontId="19" fillId="0" borderId="14" xfId="100" applyNumberFormat="1" applyFont="1" applyFill="1" applyBorder="1" applyAlignment="1" applyProtection="1">
      <alignment horizontal="center"/>
    </xf>
    <xf numFmtId="167" fontId="19" fillId="36" borderId="16" xfId="100" applyNumberFormat="1" applyFont="1" applyFill="1" applyBorder="1" applyAlignment="1" applyProtection="1">
      <alignment horizontal="center"/>
    </xf>
    <xf numFmtId="0" fontId="22" fillId="0" borderId="49" xfId="42" applyNumberFormat="1" applyFont="1" applyFill="1" applyBorder="1" applyAlignment="1" applyProtection="1">
      <alignment horizontal="center" vertical="center"/>
    </xf>
    <xf numFmtId="0" fontId="22" fillId="0" borderId="50" xfId="42" applyNumberFormat="1" applyFont="1" applyFill="1" applyBorder="1" applyAlignment="1" applyProtection="1">
      <alignment horizontal="center" vertical="center"/>
    </xf>
    <xf numFmtId="0" fontId="22" fillId="33" borderId="50" xfId="42" applyNumberFormat="1" applyFont="1" applyFill="1" applyBorder="1" applyAlignment="1" applyProtection="1">
      <alignment horizontal="center" vertical="center"/>
      <protection locked="0"/>
    </xf>
    <xf numFmtId="0" fontId="22" fillId="33" borderId="51" xfId="42" applyNumberFormat="1" applyFont="1" applyFill="1" applyBorder="1" applyAlignment="1" applyProtection="1">
      <alignment horizontal="center" vertical="center"/>
      <protection locked="0"/>
    </xf>
    <xf numFmtId="1" fontId="19" fillId="0" borderId="53" xfId="42" applyNumberFormat="1" applyFont="1" applyFill="1" applyBorder="1" applyAlignment="1" applyProtection="1">
      <alignment horizontal="center" vertical="center"/>
    </xf>
    <xf numFmtId="1" fontId="19" fillId="0" borderId="54" xfId="42" applyNumberFormat="1" applyFont="1" applyFill="1" applyBorder="1" applyAlignment="1" applyProtection="1">
      <alignment horizontal="center" vertical="center"/>
    </xf>
    <xf numFmtId="1" fontId="19" fillId="0" borderId="53" xfId="42" applyNumberFormat="1" applyFont="1" applyFill="1" applyBorder="1" applyAlignment="1" applyProtection="1">
      <alignment horizontal="left" vertical="top" wrapText="1"/>
    </xf>
    <xf numFmtId="1" fontId="19" fillId="0" borderId="55" xfId="42" applyNumberFormat="1" applyFont="1" applyFill="1" applyBorder="1" applyAlignment="1" applyProtection="1">
      <alignment horizontal="left" vertical="top" wrapText="1"/>
    </xf>
    <xf numFmtId="1" fontId="19" fillId="0" borderId="25" xfId="42" applyNumberFormat="1" applyFont="1" applyFill="1" applyBorder="1" applyAlignment="1" applyProtection="1">
      <alignment horizontal="left" vertical="top" wrapText="1"/>
    </xf>
    <xf numFmtId="0" fontId="22" fillId="33" borderId="49" xfId="42" applyNumberFormat="1" applyFont="1" applyFill="1" applyBorder="1" applyAlignment="1" applyProtection="1">
      <alignment horizontal="center" vertical="center"/>
      <protection locked="0"/>
    </xf>
    <xf numFmtId="0" fontId="22" fillId="33" borderId="52" xfId="42" applyNumberFormat="1" applyFont="1" applyFill="1" applyBorder="1" applyAlignment="1" applyProtection="1">
      <alignment horizontal="center" vertical="center"/>
      <protection locked="0"/>
    </xf>
    <xf numFmtId="0" fontId="34" fillId="0" borderId="0" xfId="42" applyFont="1" applyFill="1" applyBorder="1" applyAlignment="1" applyProtection="1">
      <alignment horizontal="right"/>
    </xf>
    <xf numFmtId="0" fontId="34" fillId="0" borderId="0" xfId="0" applyFont="1" applyAlignment="1">
      <alignment horizontal="right"/>
    </xf>
    <xf numFmtId="0" fontId="22" fillId="33" borderId="35" xfId="42" applyNumberFormat="1" applyFont="1" applyFill="1" applyBorder="1" applyAlignment="1" applyProtection="1">
      <alignment horizontal="center" vertical="center"/>
      <protection locked="0"/>
    </xf>
    <xf numFmtId="1" fontId="19" fillId="0" borderId="10" xfId="42" applyNumberFormat="1" applyFont="1" applyFill="1" applyBorder="1" applyAlignment="1" applyProtection="1">
      <alignment horizontal="center" vertical="center"/>
    </xf>
    <xf numFmtId="1" fontId="19" fillId="0" borderId="34" xfId="42" applyNumberFormat="1" applyFont="1" applyFill="1" applyBorder="1" applyAlignment="1" applyProtection="1">
      <alignment horizontal="center" vertical="center"/>
    </xf>
    <xf numFmtId="0" fontId="22" fillId="33" borderId="56" xfId="42" applyNumberFormat="1" applyFont="1" applyFill="1" applyBorder="1" applyAlignment="1" applyProtection="1">
      <alignment horizontal="center" vertical="center"/>
      <protection locked="0"/>
    </xf>
    <xf numFmtId="1" fontId="19" fillId="0" borderId="11" xfId="42" applyNumberFormat="1" applyFont="1" applyFill="1" applyBorder="1" applyAlignment="1" applyProtection="1">
      <alignment horizontal="left" vertical="top" wrapText="1"/>
    </xf>
    <xf numFmtId="1" fontId="19" fillId="0" borderId="10" xfId="42" applyNumberFormat="1" applyFont="1" applyFill="1" applyBorder="1" applyAlignment="1" applyProtection="1">
      <alignment horizontal="left" vertical="top" wrapText="1"/>
    </xf>
    <xf numFmtId="1" fontId="19" fillId="0" borderId="34" xfId="42" applyNumberFormat="1" applyFont="1" applyFill="1" applyBorder="1" applyAlignment="1" applyProtection="1">
      <alignment horizontal="left" vertical="top" wrapText="1"/>
    </xf>
    <xf numFmtId="0" fontId="22" fillId="33" borderId="19" xfId="42" applyNumberFormat="1" applyFont="1" applyFill="1" applyBorder="1" applyAlignment="1" applyProtection="1">
      <alignment horizontal="center" vertical="center"/>
      <protection locked="0"/>
    </xf>
    <xf numFmtId="9" fontId="19" fillId="34" borderId="30" xfId="43" applyFont="1" applyFill="1" applyBorder="1" applyAlignment="1" applyProtection="1">
      <alignment horizontal="right"/>
      <protection locked="0"/>
    </xf>
    <xf numFmtId="0" fontId="23" fillId="0" borderId="30" xfId="42" applyFont="1" applyFill="1" applyBorder="1" applyAlignment="1" applyProtection="1">
      <alignment horizontal="center" wrapText="1"/>
    </xf>
    <xf numFmtId="0" fontId="23" fillId="0" borderId="31" xfId="42" applyFont="1" applyFill="1" applyBorder="1" applyAlignment="1" applyProtection="1">
      <alignment horizontal="center" wrapText="1"/>
    </xf>
    <xf numFmtId="0" fontId="23" fillId="0" borderId="25" xfId="42" applyFont="1" applyFill="1" applyBorder="1" applyAlignment="1" applyProtection="1">
      <alignment horizontal="center" wrapText="1"/>
    </xf>
    <xf numFmtId="0" fontId="19" fillId="0" borderId="13" xfId="42" applyNumberFormat="1" applyFont="1" applyFill="1" applyBorder="1" applyAlignment="1" applyProtection="1">
      <alignment horizontal="center" vertical="top" wrapText="1"/>
    </xf>
    <xf numFmtId="0" fontId="19" fillId="0" borderId="0" xfId="42" applyNumberFormat="1" applyFont="1" applyFill="1" applyBorder="1" applyAlignment="1" applyProtection="1">
      <alignment horizontal="left" vertical="top"/>
    </xf>
    <xf numFmtId="0" fontId="36" fillId="0" borderId="15" xfId="42" applyNumberFormat="1" applyFont="1" applyFill="1" applyBorder="1" applyAlignment="1" applyProtection="1">
      <alignment horizontal="left" wrapText="1"/>
    </xf>
    <xf numFmtId="0" fontId="37" fillId="0" borderId="15" xfId="0" applyFont="1" applyBorder="1" applyAlignment="1">
      <alignment wrapText="1"/>
    </xf>
    <xf numFmtId="0" fontId="37" fillId="0" borderId="16" xfId="0" applyFont="1" applyBorder="1" applyAlignment="1">
      <alignment wrapText="1"/>
    </xf>
    <xf numFmtId="0" fontId="35" fillId="0" borderId="12" xfId="42" applyNumberFormat="1" applyFont="1" applyFill="1" applyBorder="1" applyAlignment="1" applyProtection="1">
      <alignment horizontal="left"/>
    </xf>
  </cellXfs>
  <cellStyles count="20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2" builtinId="9" hidden="1"/>
    <cellStyle name="Gevolgde hyperlink" xfId="104" builtinId="9" hidden="1"/>
    <cellStyle name="Gevolgde hyperlink" xfId="106" builtinId="9" hidden="1"/>
    <cellStyle name="Gevolgde hyperlink" xfId="108" builtinId="9" hidden="1"/>
    <cellStyle name="Gevolgde hyperlink" xfId="110" builtinId="9" hidden="1"/>
    <cellStyle name="Gevolgde hyperlink" xfId="112" builtinId="9" hidden="1"/>
    <cellStyle name="Gevolgde hyperlink" xfId="114" builtinId="9" hidden="1"/>
    <cellStyle name="Gevolgde hyperlink" xfId="116" builtinId="9" hidden="1"/>
    <cellStyle name="Gevolgde hyperlink" xfId="118" builtinId="9" hidden="1"/>
    <cellStyle name="Gevolgde hyperlink" xfId="120" builtinId="9" hidden="1"/>
    <cellStyle name="Gevolgde hyperlink" xfId="122" builtinId="9" hidden="1"/>
    <cellStyle name="Gevolgde hyperlink" xfId="124" builtinId="9" hidden="1"/>
    <cellStyle name="Gevolgde hyperlink" xfId="126" builtinId="9" hidden="1"/>
    <cellStyle name="Gevolgde hyperlink" xfId="128" builtinId="9" hidden="1"/>
    <cellStyle name="Gevolgde hyperlink" xfId="130" builtinId="9" hidden="1"/>
    <cellStyle name="Gevolgde hyperlink" xfId="132" builtinId="9" hidden="1"/>
    <cellStyle name="Gevolgde hyperlink" xfId="134" builtinId="9" hidden="1"/>
    <cellStyle name="Gevolgde hyperlink" xfId="136" builtinId="9" hidden="1"/>
    <cellStyle name="Gevolgde hyperlink" xfId="138" builtinId="9" hidden="1"/>
    <cellStyle name="Gevolgde hyperlink" xfId="140" builtinId="9" hidden="1"/>
    <cellStyle name="Gevolgde hyperlink" xfId="142" builtinId="9" hidden="1"/>
    <cellStyle name="Gevolgde hyperlink" xfId="144" builtinId="9" hidden="1"/>
    <cellStyle name="Gevolgde hyperlink" xfId="146" builtinId="9" hidden="1"/>
    <cellStyle name="Gevolgde hyperlink" xfId="148" builtinId="9" hidden="1"/>
    <cellStyle name="Gevolgde hyperlink" xfId="150" builtinId="9" hidden="1"/>
    <cellStyle name="Gevolgde hyperlink" xfId="152" builtinId="9" hidden="1"/>
    <cellStyle name="Gevolgde hyperlink" xfId="154" builtinId="9" hidden="1"/>
    <cellStyle name="Gevolgde hyperlink" xfId="156" builtinId="9" hidden="1"/>
    <cellStyle name="Gevolgde hyperlink" xfId="158" builtinId="9" hidden="1"/>
    <cellStyle name="Gevolgde hyperlink" xfId="160" builtinId="9" hidden="1"/>
    <cellStyle name="Gevolgde hyperlink" xfId="162" builtinId="9" hidden="1"/>
    <cellStyle name="Gevolgde hyperlink" xfId="164" builtinId="9" hidden="1"/>
    <cellStyle name="Gevolgde hyperlink" xfId="166" builtinId="9" hidden="1"/>
    <cellStyle name="Gevolgde hyperlink" xfId="168" builtinId="9" hidden="1"/>
    <cellStyle name="Gevolgde hyperlink" xfId="170" builtinId="9" hidden="1"/>
    <cellStyle name="Gevolgde hyperlink" xfId="172" builtinId="9" hidden="1"/>
    <cellStyle name="Gevolgde hyperlink" xfId="174" builtinId="9" hidden="1"/>
    <cellStyle name="Gevolgde hyperlink" xfId="176" builtinId="9" hidden="1"/>
    <cellStyle name="Gevolgde hyperlink" xfId="178" builtinId="9" hidden="1"/>
    <cellStyle name="Gevolgde hyperlink" xfId="180" builtinId="9" hidden="1"/>
    <cellStyle name="Gevolgde hyperlink" xfId="182" builtinId="9" hidden="1"/>
    <cellStyle name="Gevolgde hyperlink" xfId="184" builtinId="9" hidden="1"/>
    <cellStyle name="Gevolgde hyperlink" xfId="186" builtinId="9" hidden="1"/>
    <cellStyle name="Gevolgde hyperlink" xfId="188" builtinId="9" hidden="1"/>
    <cellStyle name="Gevolgde hyperlink" xfId="190" builtinId="9" hidden="1"/>
    <cellStyle name="Gevolgde hyperlink" xfId="192" builtinId="9" hidden="1"/>
    <cellStyle name="Gevolgde hyperlink" xfId="194" builtinId="9" hidden="1"/>
    <cellStyle name="Gevolgde hyperlink" xfId="196" builtinId="9" hidden="1"/>
    <cellStyle name="Gevolgde hyperlink" xfId="198" builtinId="9" hidden="1"/>
    <cellStyle name="Gevolgde hyperlink" xfId="200" builtinId="9" hidden="1"/>
    <cellStyle name="Gevolgde hyperlink" xfId="202" builtinId="9" hidden="1"/>
    <cellStyle name="Gevolgde hyperlink" xfId="204" builtinId="9" hidden="1"/>
    <cellStyle name="Gevolgde hyperlink" xfId="206" builtinId="9" hidden="1"/>
    <cellStyle name="Goed" xfId="6" builtinId="26" customBuilti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Invoer" xfId="9" builtinId="20" customBuiltin="1"/>
    <cellStyle name="Komma" xfId="100"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2" xfId="43"/>
    <cellStyle name="Standaard" xfId="0" builtinId="0"/>
    <cellStyle name="Standaard 2" xfId="42"/>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16">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139700</xdr:colOff>
      <xdr:row>1</xdr:row>
      <xdr:rowOff>0</xdr:rowOff>
    </xdr:from>
    <xdr:to>
      <xdr:col>5</xdr:col>
      <xdr:colOff>152400</xdr:colOff>
      <xdr:row>55</xdr:row>
      <xdr:rowOff>85725</xdr:rowOff>
    </xdr:to>
    <xdr:sp macro="" textlink="">
      <xdr:nvSpPr>
        <xdr:cNvPr id="2" name="Tekstvak 1"/>
        <xdr:cNvSpPr txBox="1"/>
      </xdr:nvSpPr>
      <xdr:spPr>
        <a:xfrm>
          <a:off x="139700" y="190500"/>
          <a:ext cx="6232525" cy="8086725"/>
        </a:xfrm>
        <a:prstGeom prst="rect">
          <a:avLst/>
        </a:prstGeom>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nl-NL" sz="1200">
              <a:solidFill>
                <a:schemeClr val="dk1"/>
              </a:solidFill>
              <a:latin typeface="+mn-lt"/>
              <a:ea typeface="+mn-ea"/>
              <a:cs typeface="+mn-cs"/>
            </a:rPr>
            <a:t>Instructies</a:t>
          </a:r>
          <a:br>
            <a:rPr lang="nl-NL" sz="1200">
              <a:solidFill>
                <a:schemeClr val="dk1"/>
              </a:solidFill>
              <a:latin typeface="+mn-lt"/>
              <a:ea typeface="+mn-ea"/>
              <a:cs typeface="+mn-cs"/>
            </a:rPr>
          </a:br>
          <a:endParaRPr lang="nl-NL" sz="1200">
            <a:solidFill>
              <a:schemeClr val="dk1"/>
            </a:solidFill>
            <a:latin typeface="+mn-lt"/>
            <a:ea typeface="+mn-ea"/>
            <a:cs typeface="+mn-cs"/>
          </a:endParaRPr>
        </a:p>
        <a:p>
          <a:pPr marL="171450" indent="-171450">
            <a:buFont typeface="Arial"/>
            <a:buChar char="•"/>
          </a:pPr>
          <a:r>
            <a:rPr lang="nl-NL" sz="1200">
              <a:solidFill>
                <a:schemeClr val="dk1"/>
              </a:solidFill>
              <a:latin typeface="+mn-lt"/>
              <a:ea typeface="+mn-ea"/>
              <a:cs typeface="+mn-cs"/>
            </a:rPr>
            <a:t>Elke leerkracht slaat zijn/haar eigen versie van het bestand op een logische plek op.</a:t>
          </a:r>
        </a:p>
        <a:p>
          <a:pPr marL="171450" indent="-171450">
            <a:buFont typeface="Arial"/>
            <a:buChar char="•"/>
          </a:pPr>
          <a:r>
            <a:rPr lang="nl-NL" sz="1200">
              <a:solidFill>
                <a:schemeClr val="dk1"/>
              </a:solidFill>
              <a:latin typeface="+mn-lt"/>
              <a:ea typeface="+mn-ea"/>
              <a:cs typeface="+mn-cs"/>
            </a:rPr>
            <a:t>In elk bestand vindt u per jaargroep een tabblad. Gebruik het tabblad van uw groep.</a:t>
          </a:r>
        </a:p>
        <a:p>
          <a:pPr marL="171450" indent="-171450">
            <a:buFont typeface="Arial"/>
            <a:buChar char="•"/>
          </a:pPr>
          <a:r>
            <a:rPr lang="nl-NL" sz="1200">
              <a:solidFill>
                <a:schemeClr val="dk1"/>
              </a:solidFill>
              <a:latin typeface="+mn-lt"/>
              <a:ea typeface="+mn-ea"/>
              <a:cs typeface="+mn-cs"/>
            </a:rPr>
            <a:t>U kunt gegevens invullen in de gekleurde velden. De andere velden zijn rekenvelden en kunnen niet worden bewerkt.</a:t>
          </a:r>
        </a:p>
        <a:p>
          <a:pPr marL="171450" indent="-171450">
            <a:buFont typeface="Arial"/>
            <a:buChar char="•"/>
          </a:pPr>
          <a:r>
            <a:rPr lang="nl-NL" sz="1200">
              <a:solidFill>
                <a:schemeClr val="dk1"/>
              </a:solidFill>
              <a:latin typeface="+mn-lt"/>
              <a:ea typeface="+mn-ea"/>
              <a:cs typeface="+mn-cs"/>
            </a:rPr>
            <a:t>Vul de namen van de leerlingen in kolom B in.</a:t>
          </a:r>
        </a:p>
        <a:p>
          <a:pPr marL="171450" indent="-171450">
            <a:buFont typeface="Arial"/>
            <a:buChar char="•"/>
          </a:pPr>
          <a:r>
            <a:rPr lang="nl-NL" sz="1200">
              <a:solidFill>
                <a:schemeClr val="dk1"/>
              </a:solidFill>
              <a:latin typeface="+mn-lt"/>
              <a:ea typeface="+mn-ea"/>
              <a:cs typeface="+mn-cs"/>
            </a:rPr>
            <a:t>Vul de toetsscores van de kinderen in (dus het aantal punten dat in totaal gehaald is in één toets) in de kolommen C t/m</a:t>
          </a:r>
          <a:r>
            <a:rPr lang="nl-NL" sz="1200" baseline="0">
              <a:solidFill>
                <a:schemeClr val="dk1"/>
              </a:solidFill>
              <a:latin typeface="+mn-lt"/>
              <a:ea typeface="+mn-ea"/>
              <a:cs typeface="+mn-cs"/>
            </a:rPr>
            <a:t> L</a:t>
          </a:r>
          <a:r>
            <a:rPr lang="nl-NL" sz="1200">
              <a:solidFill>
                <a:schemeClr val="dk1"/>
              </a:solidFill>
              <a:latin typeface="+mn-lt"/>
              <a:ea typeface="+mn-ea"/>
              <a:cs typeface="+mn-cs"/>
            </a:rPr>
            <a:t>.</a:t>
          </a:r>
          <a:br>
            <a:rPr lang="nl-NL" sz="1200">
              <a:solidFill>
                <a:schemeClr val="dk1"/>
              </a:solidFill>
              <a:latin typeface="+mn-lt"/>
              <a:ea typeface="+mn-ea"/>
              <a:cs typeface="+mn-cs"/>
            </a:rPr>
          </a:br>
          <a:r>
            <a:rPr lang="nl-NL" sz="1200">
              <a:solidFill>
                <a:schemeClr val="dk1"/>
              </a:solidFill>
              <a:latin typeface="+mn-lt"/>
              <a:ea typeface="+mn-ea"/>
              <a:cs typeface="+mn-cs"/>
            </a:rPr>
            <a:t>- U vult de scores van de topografische kaart in bij vraag 1. </a:t>
          </a:r>
          <a:br>
            <a:rPr lang="nl-NL" sz="1200">
              <a:solidFill>
                <a:schemeClr val="dk1"/>
              </a:solidFill>
              <a:latin typeface="+mn-lt"/>
              <a:ea typeface="+mn-ea"/>
              <a:cs typeface="+mn-cs"/>
            </a:rPr>
          </a:br>
          <a:r>
            <a:rPr lang="nl-NL" sz="1200">
              <a:solidFill>
                <a:schemeClr val="dk1"/>
              </a:solidFill>
              <a:latin typeface="+mn-lt"/>
              <a:ea typeface="+mn-ea"/>
              <a:cs typeface="+mn-cs"/>
            </a:rPr>
            <a:t>- De scores van vraag 2 t/m 6 vult u in bij scores vraag 2 t/m 6. </a:t>
          </a:r>
        </a:p>
        <a:p>
          <a:pPr marL="171450" indent="-171450">
            <a:buFont typeface="Arial"/>
            <a:buChar char="•"/>
          </a:pPr>
          <a:r>
            <a:rPr lang="nl-NL" sz="1200">
              <a:solidFill>
                <a:schemeClr val="dk1"/>
              </a:solidFill>
              <a:latin typeface="+mn-lt"/>
              <a:ea typeface="+mn-ea"/>
              <a:cs typeface="+mn-cs"/>
            </a:rPr>
            <a:t>N.B. Door afronding van de scores in het antwoordkatern is het bij bepaalde thema’s mogelijk dat er geen 59 maar bijvoorbeeld 58,9 punten kunnen worden gehaald. Als dat het geval is, geldt voor dat thema een cijfer 10 bij een score van 58,9 en worden alle andere cijfers aldus aangepast. Hiermee wordt bij de berekening dus automatisch rekening gehouden.</a:t>
          </a:r>
        </a:p>
        <a:p>
          <a:pPr marL="171450" indent="-171450">
            <a:buFont typeface="Arial"/>
            <a:buChar char="•"/>
          </a:pPr>
          <a:r>
            <a:rPr lang="nl-NL" sz="1200">
              <a:solidFill>
                <a:schemeClr val="dk1"/>
              </a:solidFill>
              <a:latin typeface="+mn-lt"/>
              <a:ea typeface="+mn-ea"/>
              <a:cs typeface="+mn-cs"/>
            </a:rPr>
            <a:t>Als u het aantal punten wilt aanpassen, waarbij de kinderen een 6 halen (bijvoorbeeld omdat de toets heel goed of juist heel slecht is gemaakt) dan kan dat door de percentages aan te passen boven de thema’s. Direct na het invoeren van een percentage ziet u welke score nodig is voor een cijfer 6. Let</a:t>
          </a:r>
          <a:r>
            <a:rPr lang="nl-NL" sz="1200" baseline="0">
              <a:solidFill>
                <a:schemeClr val="dk1"/>
              </a:solidFill>
              <a:latin typeface="+mn-lt"/>
              <a:ea typeface="+mn-ea"/>
              <a:cs typeface="+mn-cs"/>
            </a:rPr>
            <a:t> op: door het aangepaste gewicht van vraag 1 kan het zijn dat een leerling meer dan het aantal berekende punten moet halen. Dit is afhankelijk van het aantal punten dat de leerling bij vraag 1 heeft behaald. </a:t>
          </a:r>
          <a:endParaRPr lang="nl-NL" sz="1200">
            <a:solidFill>
              <a:schemeClr val="dk1"/>
            </a:solidFill>
            <a:latin typeface="+mn-lt"/>
            <a:ea typeface="+mn-ea"/>
            <a:cs typeface="+mn-cs"/>
          </a:endParaRPr>
        </a:p>
        <a:p>
          <a:pPr marL="171450" indent="-171450">
            <a:buFont typeface="Arial"/>
            <a:buChar char="•"/>
          </a:pPr>
          <a:r>
            <a:rPr lang="nl-NL" sz="1200">
              <a:solidFill>
                <a:schemeClr val="dk1"/>
              </a:solidFill>
              <a:latin typeface="+mn-lt"/>
              <a:ea typeface="+mn-ea"/>
              <a:cs typeface="+mn-cs"/>
            </a:rPr>
            <a:t>In </a:t>
          </a:r>
          <a:r>
            <a:rPr lang="nl-NL" sz="1200" baseline="0">
              <a:solidFill>
                <a:schemeClr val="dk1"/>
              </a:solidFill>
              <a:latin typeface="+mn-lt"/>
              <a:ea typeface="+mn-ea"/>
              <a:cs typeface="+mn-cs"/>
            </a:rPr>
            <a:t>deze berekening is het gewicht van vraag 1 topografische kaart aangepast, het aantal punten dat een leerling bij deze vraag haalt telt zwaarder mee. In de berekening van het cijfer wordt dit aangepast. </a:t>
          </a:r>
          <a:endParaRPr lang="nl-NL" sz="1200">
            <a:solidFill>
              <a:schemeClr val="dk1"/>
            </a:solidFill>
            <a:latin typeface="+mn-lt"/>
            <a:ea typeface="+mn-ea"/>
            <a:cs typeface="+mn-cs"/>
          </a:endParaRPr>
        </a:p>
        <a:p>
          <a:pPr marL="171450" indent="-171450">
            <a:buFont typeface="Arial"/>
            <a:buChar char="•"/>
          </a:pPr>
          <a:r>
            <a:rPr lang="nl-NL" sz="1200">
              <a:solidFill>
                <a:schemeClr val="dk1"/>
              </a:solidFill>
              <a:latin typeface="+mn-lt"/>
              <a:ea typeface="+mn-ea"/>
              <a:cs typeface="+mn-cs"/>
            </a:rPr>
            <a:t>Punten bij vraag 1 (topografische kaart)	</a:t>
          </a:r>
        </a:p>
        <a:p>
          <a:pPr marL="180000" indent="0">
            <a:buFontTx/>
            <a:buNone/>
          </a:pPr>
          <a:r>
            <a:rPr lang="nl-NL" sz="1200">
              <a:solidFill>
                <a:schemeClr val="dk1"/>
              </a:solidFill>
              <a:latin typeface="+mn-lt"/>
              <a:ea typeface="+mn-ea"/>
              <a:cs typeface="+mn-cs"/>
            </a:rPr>
            <a:t>aantal topografische	aantal</a:t>
          </a:r>
        </a:p>
        <a:p>
          <a:pPr marL="180000" indent="0">
            <a:buFontTx/>
            <a:buNone/>
          </a:pPr>
          <a:r>
            <a:rPr lang="nl-NL" sz="1200">
              <a:solidFill>
                <a:schemeClr val="dk1"/>
              </a:solidFill>
              <a:latin typeface="+mn-lt"/>
              <a:ea typeface="+mn-ea"/>
              <a:cs typeface="+mn-cs"/>
            </a:rPr>
            <a:t>namen goed	punten </a:t>
          </a:r>
        </a:p>
        <a:p>
          <a:pPr marL="180000" indent="0">
            <a:buFontTx/>
            <a:buNone/>
          </a:pPr>
          <a:r>
            <a:rPr lang="nl-NL" sz="1200">
              <a:solidFill>
                <a:schemeClr val="dk1"/>
              </a:solidFill>
              <a:latin typeface="+mn-lt"/>
              <a:ea typeface="+mn-ea"/>
              <a:cs typeface="+mn-cs"/>
            </a:rPr>
            <a:t>1 naam goed	0,6</a:t>
          </a:r>
        </a:p>
        <a:p>
          <a:pPr marL="180000" indent="0">
            <a:buFontTx/>
            <a:buNone/>
          </a:pPr>
          <a:r>
            <a:rPr lang="nl-NL" sz="1200">
              <a:solidFill>
                <a:schemeClr val="dk1"/>
              </a:solidFill>
              <a:latin typeface="+mn-lt"/>
              <a:ea typeface="+mn-ea"/>
              <a:cs typeface="+mn-cs"/>
            </a:rPr>
            <a:t>2 namen goed	1,2</a:t>
          </a:r>
        </a:p>
        <a:p>
          <a:pPr marL="180000" indent="0">
            <a:buFontTx/>
            <a:buNone/>
          </a:pPr>
          <a:r>
            <a:rPr lang="nl-NL" sz="1200">
              <a:solidFill>
                <a:schemeClr val="dk1"/>
              </a:solidFill>
              <a:latin typeface="+mn-lt"/>
              <a:ea typeface="+mn-ea"/>
              <a:cs typeface="+mn-cs"/>
            </a:rPr>
            <a:t>3 namen goed	1,8</a:t>
          </a:r>
        </a:p>
        <a:p>
          <a:pPr marL="180000" indent="0">
            <a:buFontTx/>
            <a:buNone/>
          </a:pPr>
          <a:r>
            <a:rPr lang="nl-NL" sz="1200">
              <a:solidFill>
                <a:schemeClr val="dk1"/>
              </a:solidFill>
              <a:latin typeface="+mn-lt"/>
              <a:ea typeface="+mn-ea"/>
              <a:cs typeface="+mn-cs"/>
            </a:rPr>
            <a:t>4 namen goed	2,4</a:t>
          </a:r>
        </a:p>
        <a:p>
          <a:pPr marL="180000" indent="0">
            <a:buFontTx/>
            <a:buNone/>
          </a:pPr>
          <a:r>
            <a:rPr lang="nl-NL" sz="1200">
              <a:solidFill>
                <a:schemeClr val="dk1"/>
              </a:solidFill>
              <a:latin typeface="+mn-lt"/>
              <a:ea typeface="+mn-ea"/>
              <a:cs typeface="+mn-cs"/>
            </a:rPr>
            <a:t>5 namen goed	3</a:t>
          </a:r>
        </a:p>
        <a:p>
          <a:pPr marL="180000" indent="0">
            <a:buFontTx/>
            <a:buNone/>
          </a:pPr>
          <a:r>
            <a:rPr lang="nl-NL" sz="1200">
              <a:solidFill>
                <a:schemeClr val="dk1"/>
              </a:solidFill>
              <a:latin typeface="+mn-lt"/>
              <a:ea typeface="+mn-ea"/>
              <a:cs typeface="+mn-cs"/>
            </a:rPr>
            <a:t>6 namen goed	3,6</a:t>
          </a:r>
        </a:p>
        <a:p>
          <a:pPr marL="180000" indent="0">
            <a:buFontTx/>
            <a:buNone/>
          </a:pPr>
          <a:r>
            <a:rPr lang="nl-NL" sz="1200">
              <a:solidFill>
                <a:schemeClr val="dk1"/>
              </a:solidFill>
              <a:latin typeface="+mn-lt"/>
              <a:ea typeface="+mn-ea"/>
              <a:cs typeface="+mn-cs"/>
            </a:rPr>
            <a:t>7 namen goed	4,2</a:t>
          </a:r>
        </a:p>
        <a:p>
          <a:pPr marL="180000" indent="0">
            <a:buFontTx/>
            <a:buNone/>
          </a:pPr>
          <a:r>
            <a:rPr lang="nl-NL" sz="1200">
              <a:solidFill>
                <a:schemeClr val="dk1"/>
              </a:solidFill>
              <a:latin typeface="+mn-lt"/>
              <a:ea typeface="+mn-ea"/>
              <a:cs typeface="+mn-cs"/>
            </a:rPr>
            <a:t>8 namen goed	4,8</a:t>
          </a:r>
        </a:p>
        <a:p>
          <a:pPr marL="180000" indent="0">
            <a:buFontTx/>
            <a:buNone/>
          </a:pPr>
          <a:r>
            <a:rPr lang="nl-NL" sz="1200">
              <a:solidFill>
                <a:schemeClr val="dk1"/>
              </a:solidFill>
              <a:latin typeface="+mn-lt"/>
              <a:ea typeface="+mn-ea"/>
              <a:cs typeface="+mn-cs"/>
            </a:rPr>
            <a:t>9 namen goed	5,4</a:t>
          </a:r>
        </a:p>
        <a:p>
          <a:pPr marL="180000" indent="0">
            <a:buFontTx/>
            <a:buNone/>
          </a:pPr>
          <a:r>
            <a:rPr lang="nl-NL" sz="1200">
              <a:solidFill>
                <a:schemeClr val="dk1"/>
              </a:solidFill>
              <a:latin typeface="+mn-lt"/>
              <a:ea typeface="+mn-ea"/>
              <a:cs typeface="+mn-cs"/>
            </a:rPr>
            <a:t>10 namen goed	6</a:t>
          </a:r>
        </a:p>
        <a:p>
          <a:pPr marL="180000" indent="0">
            <a:buFontTx/>
            <a:buNone/>
          </a:pPr>
          <a:r>
            <a:rPr lang="nl-NL" sz="1200">
              <a:solidFill>
                <a:schemeClr val="dk1"/>
              </a:solidFill>
              <a:latin typeface="+mn-lt"/>
              <a:ea typeface="+mn-ea"/>
              <a:cs typeface="+mn-cs"/>
            </a:rPr>
            <a:t>11 namen goed	6,6</a:t>
          </a:r>
        </a:p>
        <a:p>
          <a:pPr marL="180000" indent="0">
            <a:buFontTx/>
            <a:buNone/>
          </a:pPr>
          <a:r>
            <a:rPr lang="nl-NL" sz="1200">
              <a:solidFill>
                <a:schemeClr val="dk1"/>
              </a:solidFill>
              <a:latin typeface="+mn-lt"/>
              <a:ea typeface="+mn-ea"/>
              <a:cs typeface="+mn-cs"/>
            </a:rPr>
            <a:t>12 namen goed	7,2</a:t>
          </a:r>
        </a:p>
        <a:p>
          <a:pPr marL="180000" indent="0">
            <a:buFontTx/>
            <a:buNone/>
          </a:pPr>
          <a:r>
            <a:rPr lang="nl-NL" sz="1200">
              <a:solidFill>
                <a:schemeClr val="dk1"/>
              </a:solidFill>
              <a:latin typeface="+mn-lt"/>
              <a:ea typeface="+mn-ea"/>
              <a:cs typeface="+mn-cs"/>
            </a:rPr>
            <a:t>13 namen goed	7,8</a:t>
          </a:r>
        </a:p>
        <a:p>
          <a:pPr marL="180000" indent="0">
            <a:buFontTx/>
            <a:buNone/>
          </a:pPr>
          <a:r>
            <a:rPr lang="nl-NL" sz="1200">
              <a:solidFill>
                <a:schemeClr val="dk1"/>
              </a:solidFill>
              <a:latin typeface="+mn-lt"/>
              <a:ea typeface="+mn-ea"/>
              <a:cs typeface="+mn-cs"/>
            </a:rPr>
            <a:t>14 namen goed	8,4</a:t>
          </a:r>
        </a:p>
        <a:p>
          <a:pPr marL="180000" indent="0">
            <a:buFontTx/>
            <a:buNone/>
          </a:pPr>
          <a:r>
            <a:rPr lang="nl-NL" sz="1200">
              <a:solidFill>
                <a:schemeClr val="dk1"/>
              </a:solidFill>
              <a:latin typeface="+mn-lt"/>
              <a:ea typeface="+mn-ea"/>
              <a:cs typeface="+mn-cs"/>
            </a:rPr>
            <a:t>15 namen goed	9</a:t>
          </a:r>
        </a:p>
        <a:p>
          <a:pPr marL="171450" indent="-171450">
            <a:buFont typeface="Arial"/>
            <a:buChar char="•"/>
          </a:pPr>
          <a:endParaRPr lang="nl-NL" sz="1200">
            <a:solidFill>
              <a:schemeClr val="dk1"/>
            </a:solidFill>
            <a:latin typeface="+mn-lt"/>
            <a:ea typeface="+mn-ea"/>
            <a:cs typeface="+mn-cs"/>
          </a:endParaRPr>
        </a:p>
        <a:p>
          <a:pPr marL="171450" indent="-171450">
            <a:buFont typeface="Arial"/>
            <a:buChar char="•"/>
          </a:pPr>
          <a:endParaRPr lang="nl-NL" sz="12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election activeCell="G50" sqref="G50"/>
    </sheetView>
  </sheetViews>
  <sheetFormatPr defaultColWidth="11" defaultRowHeight="11.25" x14ac:dyDescent="0.15"/>
  <cols>
    <col min="1" max="1" width="37.625" style="120" customWidth="1"/>
  </cols>
  <sheetData>
    <row r="1" spans="1:1" ht="15" x14ac:dyDescent="0.15">
      <c r="A1" s="121"/>
    </row>
    <row r="2" spans="1:1" ht="15" x14ac:dyDescent="0.15">
      <c r="A2" s="121"/>
    </row>
    <row r="3" spans="1:1" ht="15" x14ac:dyDescent="0.15">
      <c r="A3" s="121"/>
    </row>
    <row r="4" spans="1:1" ht="15" x14ac:dyDescent="0.15">
      <c r="A4" s="121"/>
    </row>
    <row r="5" spans="1:1" ht="15" x14ac:dyDescent="0.15">
      <c r="A5" s="121"/>
    </row>
    <row r="6" spans="1:1" ht="15" x14ac:dyDescent="0.15">
      <c r="A6" s="121"/>
    </row>
    <row r="7" spans="1:1" ht="15" x14ac:dyDescent="0.15">
      <c r="A7" s="121"/>
    </row>
    <row r="8" spans="1:1" x14ac:dyDescent="0.15">
      <c r="A8" s="119"/>
    </row>
  </sheetData>
  <sheetProtection password="EE81" sheet="1" objects="1" scenarios="1" selectLockedCells="1"/>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Z58"/>
  <sheetViews>
    <sheetView showGridLines="0" workbookViewId="0">
      <pane xSplit="2" ySplit="12" topLeftCell="C50" activePane="bottomRight" state="frozen"/>
      <selection activeCell="H42" sqref="H42"/>
      <selection pane="topRight" activeCell="H42" sqref="H42"/>
      <selection pane="bottomLeft" activeCell="H42" sqref="H42"/>
      <selection pane="bottomRight" activeCell="H43" sqref="H43"/>
    </sheetView>
  </sheetViews>
  <sheetFormatPr defaultColWidth="8.875" defaultRowHeight="11.25" x14ac:dyDescent="0.15"/>
  <cols>
    <col min="1" max="1" width="3.125" style="29" customWidth="1"/>
    <col min="2" max="2" width="25.375" style="5" customWidth="1"/>
    <col min="3" max="3" width="7" style="30" customWidth="1"/>
    <col min="4" max="10" width="7.375" style="5" customWidth="1"/>
    <col min="11" max="11" width="7.375" style="30" customWidth="1"/>
    <col min="12" max="12" width="7.875" style="5" customWidth="1"/>
    <col min="13" max="15" width="7.375" style="5" customWidth="1"/>
    <col min="16" max="16" width="7.375" style="30" customWidth="1"/>
    <col min="17" max="20" width="7.375" style="5" customWidth="1"/>
    <col min="21" max="21" width="12" style="3" customWidth="1"/>
    <col min="22" max="22" width="21" style="4" hidden="1" customWidth="1"/>
    <col min="23" max="23" width="11.125" style="3" hidden="1" customWidth="1"/>
    <col min="24" max="24" width="8" style="5" hidden="1" customWidth="1"/>
    <col min="25" max="25" width="8.5" style="5" hidden="1" customWidth="1"/>
    <col min="26" max="26" width="9.875" style="5" hidden="1" customWidth="1"/>
    <col min="27" max="16384" width="8.875" style="5"/>
  </cols>
  <sheetData>
    <row r="1" spans="1:26" ht="19.5" x14ac:dyDescent="0.2">
      <c r="A1" s="101" t="s">
        <v>44</v>
      </c>
      <c r="U1" s="168" t="s">
        <v>61</v>
      </c>
    </row>
    <row r="2" spans="1:26" ht="19.5" x14ac:dyDescent="0.15">
      <c r="A2" s="101" t="s">
        <v>46</v>
      </c>
      <c r="B2" s="98"/>
      <c r="C2" s="99"/>
      <c r="D2" s="98"/>
      <c r="E2" s="98"/>
      <c r="F2" s="98"/>
      <c r="G2" s="98"/>
      <c r="H2" s="98"/>
      <c r="I2" s="98"/>
      <c r="J2" s="98"/>
      <c r="K2" s="99"/>
      <c r="L2" s="98"/>
      <c r="M2" s="98"/>
      <c r="N2" s="98"/>
      <c r="O2" s="98"/>
      <c r="P2" s="99"/>
      <c r="Q2" s="98"/>
      <c r="R2" s="98"/>
      <c r="S2" s="98"/>
      <c r="T2" s="98"/>
    </row>
    <row r="3" spans="1:26" s="10" customFormat="1" ht="22.5" customHeight="1" x14ac:dyDescent="0.25">
      <c r="A3" s="100" t="s">
        <v>43</v>
      </c>
      <c r="B3" s="97"/>
      <c r="C3" s="179" t="s">
        <v>0</v>
      </c>
      <c r="D3" s="180"/>
      <c r="E3" s="180"/>
      <c r="F3" s="180"/>
      <c r="G3" s="180"/>
      <c r="H3" s="180"/>
      <c r="I3" s="180"/>
      <c r="J3" s="145"/>
      <c r="K3" s="180" t="s">
        <v>58</v>
      </c>
      <c r="L3" s="180"/>
      <c r="M3" s="180"/>
      <c r="N3" s="180"/>
      <c r="O3" s="181"/>
      <c r="P3" s="179" t="s">
        <v>11</v>
      </c>
      <c r="Q3" s="180"/>
      <c r="R3" s="180"/>
      <c r="S3" s="180"/>
      <c r="T3" s="181"/>
      <c r="U3" s="107" t="s">
        <v>45</v>
      </c>
      <c r="V3" s="8"/>
      <c r="W3" s="9"/>
      <c r="X3" s="7"/>
    </row>
    <row r="4" spans="1:26" s="10" customFormat="1" ht="12" customHeight="1" x14ac:dyDescent="0.15">
      <c r="A4" s="84" t="s">
        <v>25</v>
      </c>
      <c r="B4" s="80"/>
      <c r="D4" s="12"/>
      <c r="E4" s="12"/>
      <c r="F4" s="12"/>
      <c r="G4" s="12"/>
      <c r="H4" s="12"/>
      <c r="I4" s="12"/>
      <c r="J4" s="13"/>
      <c r="K4" s="66"/>
      <c r="L4" s="12"/>
      <c r="M4" s="12"/>
      <c r="N4" s="12"/>
      <c r="O4" s="13"/>
      <c r="P4" s="14"/>
      <c r="Q4" s="12"/>
      <c r="R4" s="12"/>
      <c r="S4" s="12"/>
      <c r="T4" s="13"/>
      <c r="U4" s="108"/>
      <c r="V4" s="8"/>
      <c r="W4" s="9"/>
      <c r="X4" s="7"/>
    </row>
    <row r="5" spans="1:26" s="10" customFormat="1" ht="12.95" customHeight="1" x14ac:dyDescent="0.15">
      <c r="A5" s="84" t="s">
        <v>26</v>
      </c>
      <c r="B5" s="79"/>
      <c r="C5" s="78" t="s">
        <v>42</v>
      </c>
      <c r="K5" s="187" t="s">
        <v>63</v>
      </c>
      <c r="O5" s="74"/>
      <c r="P5" s="14"/>
      <c r="Q5" s="12"/>
      <c r="R5" s="12"/>
      <c r="S5" s="12"/>
      <c r="T5" s="13"/>
      <c r="U5" s="108"/>
      <c r="V5" s="8"/>
      <c r="W5" s="9"/>
      <c r="X5" s="7"/>
    </row>
    <row r="6" spans="1:26" s="10" customFormat="1" ht="14.1" customHeight="1" x14ac:dyDescent="0.15">
      <c r="A6" s="77" t="s">
        <v>59</v>
      </c>
      <c r="B6" s="81"/>
      <c r="D6" s="12"/>
      <c r="E6" s="12"/>
      <c r="F6" s="12"/>
      <c r="G6" s="12"/>
      <c r="H6" s="12"/>
      <c r="I6" s="12"/>
      <c r="J6" s="12"/>
      <c r="K6" s="72">
        <v>0.7</v>
      </c>
      <c r="L6" s="72">
        <v>0.7</v>
      </c>
      <c r="M6" s="72">
        <v>0.6</v>
      </c>
      <c r="N6" s="72">
        <v>0.7</v>
      </c>
      <c r="O6" s="73">
        <v>0.7</v>
      </c>
      <c r="P6" s="14"/>
      <c r="Q6" s="12"/>
      <c r="R6" s="12"/>
      <c r="S6" s="12"/>
      <c r="T6" s="13"/>
      <c r="U6" s="108"/>
      <c r="V6" s="8"/>
      <c r="W6" s="9"/>
      <c r="X6" s="7"/>
    </row>
    <row r="7" spans="1:26" s="10" customFormat="1" ht="14.1" customHeight="1" x14ac:dyDescent="0.15">
      <c r="A7" s="43" t="s">
        <v>60</v>
      </c>
      <c r="B7" s="81"/>
      <c r="C7" s="78"/>
      <c r="D7" s="12"/>
      <c r="E7" s="12"/>
      <c r="F7" s="12"/>
      <c r="I7" s="75" t="s">
        <v>24</v>
      </c>
      <c r="J7" s="75"/>
      <c r="K7" s="65">
        <f>K6*K8</f>
        <v>0</v>
      </c>
      <c r="L7" s="65">
        <f t="shared" ref="L7" si="0">L6*L8</f>
        <v>0</v>
      </c>
      <c r="M7" s="65">
        <f>M6*M8</f>
        <v>35.4</v>
      </c>
      <c r="N7" s="65">
        <f>N6*N8</f>
        <v>41.3</v>
      </c>
      <c r="O7" s="154">
        <f>O6*O8</f>
        <v>41.3</v>
      </c>
      <c r="P7" s="14"/>
      <c r="Q7" s="12"/>
      <c r="R7" s="12"/>
      <c r="S7" s="12"/>
      <c r="T7" s="13"/>
      <c r="U7" s="108"/>
      <c r="V7" s="8"/>
      <c r="W7" s="9"/>
      <c r="X7" s="7"/>
    </row>
    <row r="8" spans="1:26" s="10" customFormat="1" ht="15.95" customHeight="1" x14ac:dyDescent="0.15">
      <c r="A8" s="42"/>
      <c r="B8" s="64"/>
      <c r="C8" s="78"/>
      <c r="D8" s="12"/>
      <c r="E8" s="12"/>
      <c r="F8" s="12"/>
      <c r="G8" s="12"/>
      <c r="H8" s="12"/>
      <c r="I8" s="12"/>
      <c r="J8" s="12"/>
      <c r="K8" s="155">
        <f>'scores 5 tm 8'!Q12</f>
        <v>0</v>
      </c>
      <c r="L8" s="139">
        <f>'scores 5 tm 8'!R12</f>
        <v>0</v>
      </c>
      <c r="M8" s="76">
        <f>'scores 5 tm 8'!S12</f>
        <v>59</v>
      </c>
      <c r="N8" s="76">
        <f>'scores 5 tm 8'!T12</f>
        <v>59</v>
      </c>
      <c r="O8" s="156">
        <f>'scores 5 tm 8'!U12</f>
        <v>59</v>
      </c>
      <c r="P8" s="14"/>
      <c r="Q8" s="12"/>
      <c r="R8" s="12"/>
      <c r="S8" s="12"/>
      <c r="T8" s="13"/>
      <c r="U8" s="108"/>
      <c r="V8" s="8"/>
      <c r="W8" s="9"/>
      <c r="X8" s="7"/>
    </row>
    <row r="9" spans="1:26" s="10" customFormat="1" ht="15.95" hidden="1" customHeight="1" x14ac:dyDescent="0.15">
      <c r="A9" s="42"/>
      <c r="B9" s="64"/>
      <c r="C9" s="78"/>
      <c r="D9" s="12"/>
      <c r="E9" s="12"/>
      <c r="F9" s="12"/>
      <c r="H9" s="12"/>
      <c r="I9" s="75" t="s">
        <v>62</v>
      </c>
      <c r="J9" s="12"/>
      <c r="K9" s="178">
        <v>0.7</v>
      </c>
      <c r="L9" s="178">
        <v>0.7</v>
      </c>
      <c r="M9" s="178">
        <f>M6</f>
        <v>0.6</v>
      </c>
      <c r="N9" s="178">
        <f t="shared" ref="N9:O9" si="1">N6</f>
        <v>0.7</v>
      </c>
      <c r="O9" s="178">
        <f t="shared" si="1"/>
        <v>0.7</v>
      </c>
      <c r="P9" s="14"/>
      <c r="Q9" s="12"/>
      <c r="R9" s="12"/>
      <c r="S9" s="12"/>
      <c r="T9" s="13"/>
      <c r="U9" s="108"/>
      <c r="V9" s="8"/>
      <c r="W9" s="9"/>
      <c r="X9" s="7"/>
    </row>
    <row r="10" spans="1:26" s="10" customFormat="1" ht="15.95" hidden="1" customHeight="1" x14ac:dyDescent="0.15">
      <c r="A10" s="42"/>
      <c r="B10" s="64"/>
      <c r="C10" s="78"/>
      <c r="D10" s="12"/>
      <c r="E10" s="12"/>
      <c r="F10" s="12"/>
      <c r="G10" s="12"/>
      <c r="H10" s="12"/>
      <c r="I10" s="75" t="s">
        <v>24</v>
      </c>
      <c r="J10" s="12"/>
      <c r="K10" s="65">
        <f>K9*K11</f>
        <v>0</v>
      </c>
      <c r="L10" s="65">
        <f t="shared" ref="L10" si="2">L9*L11</f>
        <v>0</v>
      </c>
      <c r="M10" s="65">
        <f>M9*M11</f>
        <v>84</v>
      </c>
      <c r="N10" s="65">
        <f>N9*N11</f>
        <v>98</v>
      </c>
      <c r="O10" s="154">
        <f t="shared" ref="O10" si="3">O9*O11</f>
        <v>98</v>
      </c>
      <c r="P10" s="14"/>
      <c r="Q10" s="12"/>
      <c r="R10" s="12"/>
      <c r="S10" s="12"/>
      <c r="T10" s="13"/>
      <c r="U10" s="108"/>
      <c r="V10" s="8"/>
      <c r="W10" s="9"/>
      <c r="X10" s="7"/>
    </row>
    <row r="11" spans="1:26" s="10" customFormat="1" ht="15.95" hidden="1" customHeight="1" x14ac:dyDescent="0.15">
      <c r="A11" s="42"/>
      <c r="B11" s="64"/>
      <c r="C11" s="86"/>
      <c r="D11" s="12"/>
      <c r="E11" s="12"/>
      <c r="F11" s="12"/>
      <c r="G11" s="12"/>
      <c r="H11" s="12"/>
      <c r="I11" s="12"/>
      <c r="J11" s="12"/>
      <c r="K11" s="155">
        <f>'scores 5 tm 8'!Q15</f>
        <v>0</v>
      </c>
      <c r="L11" s="139">
        <f>'scores 5 tm 8'!R15</f>
        <v>0</v>
      </c>
      <c r="M11" s="76">
        <f>'scores 5 tm 8'!S12+81</f>
        <v>140</v>
      </c>
      <c r="N11" s="76">
        <f>'scores 5 tm 8'!T12+81</f>
        <v>140</v>
      </c>
      <c r="O11" s="156">
        <f>'scores 5 tm 8'!U12+81</f>
        <v>140</v>
      </c>
      <c r="P11" s="14"/>
      <c r="Q11" s="12"/>
      <c r="R11" s="12"/>
      <c r="S11" s="12"/>
      <c r="T11" s="13"/>
      <c r="U11" s="108"/>
      <c r="V11" s="8"/>
      <c r="W11" s="9"/>
      <c r="X11" s="7"/>
    </row>
    <row r="12" spans="1:26" ht="23.1" customHeight="1" x14ac:dyDescent="0.15">
      <c r="A12" s="43"/>
      <c r="B12" s="6"/>
      <c r="C12" s="67" t="s">
        <v>5</v>
      </c>
      <c r="D12" s="68" t="s">
        <v>6</v>
      </c>
      <c r="E12" s="67" t="s">
        <v>7</v>
      </c>
      <c r="F12" s="69"/>
      <c r="G12" s="67" t="s">
        <v>8</v>
      </c>
      <c r="H12" s="68"/>
      <c r="I12" s="67" t="s">
        <v>9</v>
      </c>
      <c r="J12" s="69"/>
      <c r="K12" s="68" t="str">
        <f>C12</f>
        <v>thema 1</v>
      </c>
      <c r="L12" s="68" t="str">
        <f>D12</f>
        <v>thema 2</v>
      </c>
      <c r="M12" s="68" t="str">
        <f>E12</f>
        <v>thema 3</v>
      </c>
      <c r="N12" s="68" t="str">
        <f>G12</f>
        <v>thema 4</v>
      </c>
      <c r="O12" s="69" t="str">
        <f>I12</f>
        <v>thema 5</v>
      </c>
      <c r="P12" s="70" t="str">
        <f t="shared" ref="P12:T12" si="4">K12</f>
        <v>thema 1</v>
      </c>
      <c r="Q12" s="71" t="str">
        <f t="shared" si="4"/>
        <v>thema 2</v>
      </c>
      <c r="R12" s="68" t="str">
        <f t="shared" si="4"/>
        <v>thema 3</v>
      </c>
      <c r="S12" s="68" t="str">
        <f t="shared" si="4"/>
        <v>thema 4</v>
      </c>
      <c r="T12" s="69" t="str">
        <f t="shared" si="4"/>
        <v>thema 5</v>
      </c>
      <c r="U12" s="109"/>
      <c r="V12" s="17"/>
      <c r="W12" s="18"/>
      <c r="X12" s="7" t="s">
        <v>55</v>
      </c>
      <c r="Y12" s="7" t="s">
        <v>56</v>
      </c>
      <c r="Z12" s="7" t="s">
        <v>57</v>
      </c>
    </row>
    <row r="13" spans="1:26" ht="32.1" customHeight="1" x14ac:dyDescent="0.15">
      <c r="A13" s="44"/>
      <c r="B13" s="19" t="s">
        <v>3</v>
      </c>
      <c r="C13" s="161" t="s">
        <v>10</v>
      </c>
      <c r="D13" s="162" t="s">
        <v>10</v>
      </c>
      <c r="E13" s="163" t="s">
        <v>51</v>
      </c>
      <c r="F13" s="164" t="s">
        <v>52</v>
      </c>
      <c r="G13" s="163" t="s">
        <v>51</v>
      </c>
      <c r="H13" s="164" t="s">
        <v>52</v>
      </c>
      <c r="I13" s="163" t="s">
        <v>51</v>
      </c>
      <c r="J13" s="165" t="s">
        <v>52</v>
      </c>
      <c r="K13" s="61" t="s">
        <v>13</v>
      </c>
      <c r="L13" s="32" t="s">
        <v>13</v>
      </c>
      <c r="M13" s="32" t="s">
        <v>13</v>
      </c>
      <c r="N13" s="32" t="s">
        <v>13</v>
      </c>
      <c r="O13" s="87" t="s">
        <v>13</v>
      </c>
      <c r="P13" s="94"/>
      <c r="Q13" s="33"/>
      <c r="R13" s="33"/>
      <c r="S13" s="33"/>
      <c r="T13" s="35"/>
      <c r="U13" s="110" t="s">
        <v>13</v>
      </c>
      <c r="V13" s="17"/>
      <c r="W13" s="18"/>
      <c r="X13" s="16"/>
    </row>
    <row r="14" spans="1:26" ht="20.100000000000001" customHeight="1" x14ac:dyDescent="0.15">
      <c r="A14" s="45">
        <v>1</v>
      </c>
      <c r="B14" s="1"/>
      <c r="C14" s="157"/>
      <c r="D14" s="158"/>
      <c r="E14" s="159"/>
      <c r="F14" s="159"/>
      <c r="G14" s="159"/>
      <c r="H14" s="160"/>
      <c r="I14" s="159"/>
      <c r="J14" s="160"/>
      <c r="K14" s="91"/>
      <c r="L14" s="34"/>
      <c r="M14" s="34" t="str">
        <f>IF(X14=0,"-",IF(X14&gt;$M$10,"6"+((X14-$M$10)*(4/($M$11-$M$10))),"1"+(X14*(5/$M$10))))</f>
        <v>-</v>
      </c>
      <c r="N14" s="34" t="str">
        <f>IF(Y14=0,"-",IF(Y14&gt;$N$10,"6"+((Y14-$N$10)*(4/($N$11-$N$10))),"1"+(Y14*(5/$N$10))))</f>
        <v>-</v>
      </c>
      <c r="O14" s="34" t="str">
        <f>IF(Z14=0,"-",IF(Z14&gt;$O$10,"6"+((Z14-$O$10)*(4/($O$11-$O$10))),"1"+(Z14*(5/$O$10))))</f>
        <v>-</v>
      </c>
      <c r="P14" s="95"/>
      <c r="Q14" s="36"/>
      <c r="R14" s="36" t="str">
        <f>CHOOSE(FREQUENCY({0;1.01;5.43;7.01;8.01},M14),"-","onvol","vol","goed","uitst")</f>
        <v>-</v>
      </c>
      <c r="S14" s="36" t="str">
        <f>CHOOSE(FREQUENCY({0;1.01;5.43;7.01;8.01},N14),"-","onvol","vol","goed","uitst")</f>
        <v>-</v>
      </c>
      <c r="T14" s="60" t="str">
        <f>CHOOSE(FREQUENCY({0;1.01;5.43;7.01;8.01},O14),"-","onvol","vol","goed","uitst")</f>
        <v>-</v>
      </c>
      <c r="U14" s="111" t="str">
        <f>IF(SUM(M14:O14)&gt;1,(SUM(M14:O14)/COUNT(M14:O14)),"-")</f>
        <v>-</v>
      </c>
      <c r="V14" s="20" t="s">
        <v>1</v>
      </c>
      <c r="W14" s="2">
        <v>140</v>
      </c>
      <c r="X14" s="16">
        <f>(E14*10)+F14</f>
        <v>0</v>
      </c>
      <c r="Y14" s="16">
        <f>(G14*10)+H14</f>
        <v>0</v>
      </c>
      <c r="Z14" s="16">
        <f>(10*I14)+J14</f>
        <v>0</v>
      </c>
    </row>
    <row r="15" spans="1:26" ht="20.100000000000001" customHeight="1" x14ac:dyDescent="0.15">
      <c r="A15" s="45">
        <v>2</v>
      </c>
      <c r="B15" s="1"/>
      <c r="C15" s="140"/>
      <c r="D15" s="141"/>
      <c r="E15" s="56"/>
      <c r="F15" s="56"/>
      <c r="G15" s="56"/>
      <c r="H15" s="88"/>
      <c r="I15" s="159"/>
      <c r="J15" s="160"/>
      <c r="K15" s="91"/>
      <c r="L15" s="34"/>
      <c r="M15" s="34" t="str">
        <f>IF(X15=0,"-",IF(X15&gt;$M$10,"6"+((X15-$M$10)*(4/($M$11-$M$10))),"1"+(X15*(5/$M$10))))</f>
        <v>-</v>
      </c>
      <c r="N15" s="34" t="str">
        <f t="shared" ref="N15:N48" si="5">IF(Y15=0,"-",IF(Y15&gt;$N$10,"6"+((Y15-$N$10)*(4/($N$11-$N$10))),"1"+(Y15*(5/$N$10))))</f>
        <v>-</v>
      </c>
      <c r="O15" s="34" t="str">
        <f t="shared" ref="O15:O48" si="6">IF(Z15=0,"-",IF(Z15&gt;$O$10,"6"+((Z15-$O$10)*(4/($O$11-$O$10))),"1"+(Z15*(5/$O$10))))</f>
        <v>-</v>
      </c>
      <c r="P15" s="95"/>
      <c r="Q15" s="36"/>
      <c r="R15" s="36" t="str">
        <f>CHOOSE(FREQUENCY({0;1.01;5.43;7.01;8.01},M15),"-","onvol","vol","goed","uitst")</f>
        <v>-</v>
      </c>
      <c r="S15" s="36" t="str">
        <f>CHOOSE(FREQUENCY({0;1.01;5.43;7.01;8.01},N15),"-","onvol","vol","goed","uitst")</f>
        <v>-</v>
      </c>
      <c r="T15" s="60" t="str">
        <f>CHOOSE(FREQUENCY({0;1.01;5.43;7.01;8.01},O15),"-","onvol","vol","goed","uitst")</f>
        <v>-</v>
      </c>
      <c r="U15" s="111" t="str">
        <f t="shared" ref="U15:U48" si="7">IF(SUM(K15:O15)&gt;1,(SUM(K15:O15)/COUNT(K15:O15)),"-")</f>
        <v>-</v>
      </c>
      <c r="V15" s="20" t="s">
        <v>2</v>
      </c>
      <c r="W15" s="54">
        <f>W16*W14</f>
        <v>98</v>
      </c>
      <c r="X15" s="16">
        <f t="shared" ref="X15:X48" si="8">(10*E15)+F15</f>
        <v>0</v>
      </c>
      <c r="Y15" s="16">
        <f t="shared" ref="Y15:Y48" si="9">(10*G15)+H15</f>
        <v>0</v>
      </c>
      <c r="Z15" s="16">
        <f t="shared" ref="Z15:Z48" si="10">(10*I15)+J15</f>
        <v>0</v>
      </c>
    </row>
    <row r="16" spans="1:26" ht="20.100000000000001" customHeight="1" x14ac:dyDescent="0.15">
      <c r="A16" s="45">
        <v>3</v>
      </c>
      <c r="B16" s="1"/>
      <c r="C16" s="140"/>
      <c r="D16" s="141"/>
      <c r="E16" s="56"/>
      <c r="F16" s="56"/>
      <c r="G16" s="56"/>
      <c r="H16" s="88"/>
      <c r="I16" s="159"/>
      <c r="J16" s="160"/>
      <c r="K16" s="91"/>
      <c r="L16" s="34"/>
      <c r="M16" s="34" t="str">
        <f t="shared" ref="M16:M37" si="11">IF(X16=0,"-",IF(X16&gt;$M$10,"6"+((X16-$M$10)*(4/($M$11-$M$10))),"1"+(X16*(5/$M$10))))</f>
        <v>-</v>
      </c>
      <c r="N16" s="34" t="str">
        <f t="shared" si="5"/>
        <v>-</v>
      </c>
      <c r="O16" s="34" t="str">
        <f t="shared" si="6"/>
        <v>-</v>
      </c>
      <c r="P16" s="95"/>
      <c r="Q16" s="36"/>
      <c r="R16" s="36" t="str">
        <f>CHOOSE(FREQUENCY({0;1.01;5.43;7.01;8.01},M16),"-","onvol","vol","goed","uitst")</f>
        <v>-</v>
      </c>
      <c r="S16" s="36" t="str">
        <f>CHOOSE(FREQUENCY({0;1.01;5.43;7.01;8.01},N16),"-","onvol","vol","goed","uitst")</f>
        <v>-</v>
      </c>
      <c r="T16" s="60" t="str">
        <f>CHOOSE(FREQUENCY({0;1.01;5.43;7.01;8.01},O16),"-","onvol","vol","goed","uitst")</f>
        <v>-</v>
      </c>
      <c r="U16" s="111" t="str">
        <f t="shared" si="7"/>
        <v>-</v>
      </c>
      <c r="V16" s="21" t="s">
        <v>15</v>
      </c>
      <c r="W16" s="55">
        <v>0.7</v>
      </c>
      <c r="X16" s="16">
        <f t="shared" si="8"/>
        <v>0</v>
      </c>
      <c r="Y16" s="16">
        <f t="shared" si="9"/>
        <v>0</v>
      </c>
      <c r="Z16" s="16">
        <f t="shared" si="10"/>
        <v>0</v>
      </c>
    </row>
    <row r="17" spans="1:26" ht="20.100000000000001" customHeight="1" x14ac:dyDescent="0.15">
      <c r="A17" s="45">
        <v>4</v>
      </c>
      <c r="B17" s="1"/>
      <c r="C17" s="140"/>
      <c r="D17" s="141"/>
      <c r="E17" s="56"/>
      <c r="F17" s="56"/>
      <c r="G17" s="56"/>
      <c r="H17" s="88"/>
      <c r="I17" s="159"/>
      <c r="J17" s="160"/>
      <c r="K17" s="91"/>
      <c r="L17" s="34"/>
      <c r="M17" s="34" t="str">
        <f t="shared" si="11"/>
        <v>-</v>
      </c>
      <c r="N17" s="34" t="str">
        <f t="shared" si="5"/>
        <v>-</v>
      </c>
      <c r="O17" s="34" t="str">
        <f t="shared" si="6"/>
        <v>-</v>
      </c>
      <c r="P17" s="95"/>
      <c r="Q17" s="36"/>
      <c r="R17" s="36" t="str">
        <f>CHOOSE(FREQUENCY({0;1.01;5.43;7.01;8.01},M17),"-","onvol","vol","goed","uitst")</f>
        <v>-</v>
      </c>
      <c r="S17" s="36" t="str">
        <f>CHOOSE(FREQUENCY({0;1.01;5.43;7.01;8.01},N17),"-","onvol","vol","goed","uitst")</f>
        <v>-</v>
      </c>
      <c r="T17" s="60" t="str">
        <f>CHOOSE(FREQUENCY({0;1.01;5.43;7.01;8.01},O17),"-","onvol","vol","goed","uitst")</f>
        <v>-</v>
      </c>
      <c r="U17" s="111" t="str">
        <f t="shared" si="7"/>
        <v>-</v>
      </c>
      <c r="V17" s="15"/>
      <c r="W17" s="22"/>
      <c r="X17" s="16">
        <f t="shared" si="8"/>
        <v>0</v>
      </c>
      <c r="Y17" s="16">
        <f t="shared" si="9"/>
        <v>0</v>
      </c>
      <c r="Z17" s="16">
        <f t="shared" si="10"/>
        <v>0</v>
      </c>
    </row>
    <row r="18" spans="1:26" ht="20.100000000000001" customHeight="1" x14ac:dyDescent="0.15">
      <c r="A18" s="45">
        <v>5</v>
      </c>
      <c r="B18" s="1"/>
      <c r="C18" s="140"/>
      <c r="D18" s="141"/>
      <c r="E18" s="56"/>
      <c r="F18" s="56"/>
      <c r="G18" s="56"/>
      <c r="H18" s="88"/>
      <c r="I18" s="159"/>
      <c r="J18" s="160"/>
      <c r="K18" s="91"/>
      <c r="L18" s="34"/>
      <c r="M18" s="34" t="str">
        <f t="shared" si="11"/>
        <v>-</v>
      </c>
      <c r="N18" s="34" t="str">
        <f t="shared" si="5"/>
        <v>-</v>
      </c>
      <c r="O18" s="34" t="str">
        <f t="shared" si="6"/>
        <v>-</v>
      </c>
      <c r="P18" s="95"/>
      <c r="Q18" s="36"/>
      <c r="R18" s="36" t="str">
        <f>CHOOSE(FREQUENCY({0;1.01;5.43;7.01;8.01},M18),"-","onvol","vol","goed","uitst")</f>
        <v>-</v>
      </c>
      <c r="S18" s="36" t="str">
        <f>CHOOSE(FREQUENCY({0;1.01;5.43;7.01;8.01},N18),"-","onvol","vol","goed","uitst")</f>
        <v>-</v>
      </c>
      <c r="T18" s="60" t="str">
        <f>CHOOSE(FREQUENCY({0;1.01;5.43;7.01;8.01},O18),"-","onvol","vol","goed","uitst")</f>
        <v>-</v>
      </c>
      <c r="U18" s="111" t="str">
        <f t="shared" si="7"/>
        <v>-</v>
      </c>
      <c r="V18" s="15"/>
      <c r="W18" s="22"/>
      <c r="X18" s="16">
        <f t="shared" si="8"/>
        <v>0</v>
      </c>
      <c r="Y18" s="16">
        <f t="shared" si="9"/>
        <v>0</v>
      </c>
      <c r="Z18" s="16">
        <f t="shared" si="10"/>
        <v>0</v>
      </c>
    </row>
    <row r="19" spans="1:26" ht="20.100000000000001" customHeight="1" x14ac:dyDescent="0.15">
      <c r="A19" s="45">
        <v>6</v>
      </c>
      <c r="B19" s="1"/>
      <c r="C19" s="140"/>
      <c r="D19" s="141"/>
      <c r="E19" s="56"/>
      <c r="F19" s="56"/>
      <c r="G19" s="56"/>
      <c r="H19" s="88"/>
      <c r="I19" s="159"/>
      <c r="J19" s="160"/>
      <c r="K19" s="91"/>
      <c r="L19" s="34"/>
      <c r="M19" s="34" t="str">
        <f t="shared" si="11"/>
        <v>-</v>
      </c>
      <c r="N19" s="34" t="str">
        <f t="shared" si="5"/>
        <v>-</v>
      </c>
      <c r="O19" s="34" t="str">
        <f t="shared" si="6"/>
        <v>-</v>
      </c>
      <c r="P19" s="95"/>
      <c r="Q19" s="36"/>
      <c r="R19" s="36" t="str">
        <f>CHOOSE(FREQUENCY({0;1.01;5.43;7.01;8.01},M19),"-","onvol","vol","goed","uitst")</f>
        <v>-</v>
      </c>
      <c r="S19" s="36" t="str">
        <f>CHOOSE(FREQUENCY({0;1.01;5.43;7.01;8.01},N19),"-","onvol","vol","goed","uitst")</f>
        <v>-</v>
      </c>
      <c r="T19" s="60" t="str">
        <f>CHOOSE(FREQUENCY({0;1.01;5.43;7.01;8.01},O19),"-","onvol","vol","goed","uitst")</f>
        <v>-</v>
      </c>
      <c r="U19" s="111" t="str">
        <f t="shared" si="7"/>
        <v>-</v>
      </c>
      <c r="V19" s="15"/>
      <c r="W19" s="22"/>
      <c r="X19" s="16">
        <f t="shared" si="8"/>
        <v>0</v>
      </c>
      <c r="Y19" s="16">
        <f t="shared" si="9"/>
        <v>0</v>
      </c>
      <c r="Z19" s="16">
        <f t="shared" si="10"/>
        <v>0</v>
      </c>
    </row>
    <row r="20" spans="1:26" ht="20.100000000000001" customHeight="1" x14ac:dyDescent="0.15">
      <c r="A20" s="45">
        <v>7</v>
      </c>
      <c r="B20" s="1"/>
      <c r="C20" s="140"/>
      <c r="D20" s="141"/>
      <c r="E20" s="56"/>
      <c r="F20" s="56"/>
      <c r="G20" s="56"/>
      <c r="H20" s="88"/>
      <c r="I20" s="159"/>
      <c r="J20" s="160"/>
      <c r="K20" s="91"/>
      <c r="L20" s="34"/>
      <c r="M20" s="34" t="str">
        <f t="shared" si="11"/>
        <v>-</v>
      </c>
      <c r="N20" s="34" t="str">
        <f t="shared" si="5"/>
        <v>-</v>
      </c>
      <c r="O20" s="34" t="str">
        <f t="shared" si="6"/>
        <v>-</v>
      </c>
      <c r="P20" s="95"/>
      <c r="Q20" s="36"/>
      <c r="R20" s="36" t="str">
        <f>CHOOSE(FREQUENCY({0;1.01;5.43;7.01;8.01},M20),"-","onvol","vol","goed","uitst")</f>
        <v>-</v>
      </c>
      <c r="S20" s="36" t="str">
        <f>CHOOSE(FREQUENCY({0;1.01;5.43;7.01;8.01},N20),"-","onvol","vol","goed","uitst")</f>
        <v>-</v>
      </c>
      <c r="T20" s="60" t="str">
        <f>CHOOSE(FREQUENCY({0;1.01;5.43;7.01;8.01},O20),"-","onvol","vol","goed","uitst")</f>
        <v>-</v>
      </c>
      <c r="U20" s="111" t="str">
        <f t="shared" si="7"/>
        <v>-</v>
      </c>
      <c r="V20" s="15"/>
      <c r="W20" s="22"/>
      <c r="X20" s="16">
        <f t="shared" si="8"/>
        <v>0</v>
      </c>
      <c r="Y20" s="16">
        <f t="shared" si="9"/>
        <v>0</v>
      </c>
      <c r="Z20" s="16">
        <f t="shared" si="10"/>
        <v>0</v>
      </c>
    </row>
    <row r="21" spans="1:26" ht="20.100000000000001" customHeight="1" x14ac:dyDescent="0.15">
      <c r="A21" s="45">
        <v>8</v>
      </c>
      <c r="B21" s="1"/>
      <c r="C21" s="140"/>
      <c r="D21" s="141"/>
      <c r="E21" s="56"/>
      <c r="F21" s="56"/>
      <c r="G21" s="56"/>
      <c r="H21" s="88"/>
      <c r="I21" s="159"/>
      <c r="J21" s="160"/>
      <c r="K21" s="91"/>
      <c r="L21" s="34"/>
      <c r="M21" s="34" t="str">
        <f t="shared" si="11"/>
        <v>-</v>
      </c>
      <c r="N21" s="34" t="str">
        <f t="shared" si="5"/>
        <v>-</v>
      </c>
      <c r="O21" s="34" t="str">
        <f t="shared" si="6"/>
        <v>-</v>
      </c>
      <c r="P21" s="95"/>
      <c r="Q21" s="36"/>
      <c r="R21" s="36" t="str">
        <f>CHOOSE(FREQUENCY({0;1.01;5.43;7.01;8.01},M21),"-","onvol","vol","goed","uitst")</f>
        <v>-</v>
      </c>
      <c r="S21" s="36" t="str">
        <f>CHOOSE(FREQUENCY({0;1.01;5.43;7.01;8.01},N21),"-","onvol","vol","goed","uitst")</f>
        <v>-</v>
      </c>
      <c r="T21" s="60" t="str">
        <f>CHOOSE(FREQUENCY({0;1.01;5.43;7.01;8.01},O21),"-","onvol","vol","goed","uitst")</f>
        <v>-</v>
      </c>
      <c r="U21" s="111" t="str">
        <f t="shared" si="7"/>
        <v>-</v>
      </c>
      <c r="V21" s="15"/>
      <c r="W21" s="22"/>
      <c r="X21" s="16">
        <f t="shared" si="8"/>
        <v>0</v>
      </c>
      <c r="Y21" s="16">
        <f t="shared" si="9"/>
        <v>0</v>
      </c>
      <c r="Z21" s="16">
        <f t="shared" si="10"/>
        <v>0</v>
      </c>
    </row>
    <row r="22" spans="1:26" ht="20.100000000000001" customHeight="1" x14ac:dyDescent="0.15">
      <c r="A22" s="45">
        <v>9</v>
      </c>
      <c r="B22" s="1"/>
      <c r="C22" s="140"/>
      <c r="D22" s="141"/>
      <c r="E22" s="56"/>
      <c r="F22" s="56"/>
      <c r="G22" s="56"/>
      <c r="H22" s="88"/>
      <c r="I22" s="159"/>
      <c r="J22" s="160"/>
      <c r="K22" s="91"/>
      <c r="L22" s="34"/>
      <c r="M22" s="34" t="str">
        <f t="shared" si="11"/>
        <v>-</v>
      </c>
      <c r="N22" s="34" t="str">
        <f t="shared" si="5"/>
        <v>-</v>
      </c>
      <c r="O22" s="34" t="str">
        <f t="shared" si="6"/>
        <v>-</v>
      </c>
      <c r="P22" s="95"/>
      <c r="Q22" s="36"/>
      <c r="R22" s="36" t="str">
        <f>CHOOSE(FREQUENCY({0;1.01;5.43;7.01;8.01},M22),"-","onvol","vol","goed","uitst")</f>
        <v>-</v>
      </c>
      <c r="S22" s="36" t="str">
        <f>CHOOSE(FREQUENCY({0;1.01;5.43;7.01;8.01},N22),"-","onvol","vol","goed","uitst")</f>
        <v>-</v>
      </c>
      <c r="T22" s="60" t="str">
        <f>CHOOSE(FREQUENCY({0;1.01;5.43;7.01;8.01},O22),"-","onvol","vol","goed","uitst")</f>
        <v>-</v>
      </c>
      <c r="U22" s="111" t="str">
        <f t="shared" si="7"/>
        <v>-</v>
      </c>
      <c r="V22" s="15"/>
      <c r="W22" s="22"/>
      <c r="X22" s="16">
        <f t="shared" si="8"/>
        <v>0</v>
      </c>
      <c r="Y22" s="16">
        <f t="shared" si="9"/>
        <v>0</v>
      </c>
      <c r="Z22" s="16">
        <f t="shared" si="10"/>
        <v>0</v>
      </c>
    </row>
    <row r="23" spans="1:26" ht="20.100000000000001" customHeight="1" x14ac:dyDescent="0.15">
      <c r="A23" s="45">
        <v>10</v>
      </c>
      <c r="B23" s="1"/>
      <c r="C23" s="140"/>
      <c r="D23" s="141"/>
      <c r="E23" s="56"/>
      <c r="F23" s="56"/>
      <c r="G23" s="56"/>
      <c r="H23" s="88"/>
      <c r="I23" s="159"/>
      <c r="J23" s="160"/>
      <c r="K23" s="91"/>
      <c r="L23" s="34"/>
      <c r="M23" s="34" t="str">
        <f t="shared" si="11"/>
        <v>-</v>
      </c>
      <c r="N23" s="34" t="str">
        <f t="shared" si="5"/>
        <v>-</v>
      </c>
      <c r="O23" s="34" t="str">
        <f t="shared" si="6"/>
        <v>-</v>
      </c>
      <c r="P23" s="95"/>
      <c r="Q23" s="36"/>
      <c r="R23" s="36" t="str">
        <f>CHOOSE(FREQUENCY({0;1.01;5.43;7.01;8.01},M23),"-","onvol","vol","goed","uitst")</f>
        <v>-</v>
      </c>
      <c r="S23" s="36" t="str">
        <f>CHOOSE(FREQUENCY({0;1.01;5.43;7.01;8.01},N23),"-","onvol","vol","goed","uitst")</f>
        <v>-</v>
      </c>
      <c r="T23" s="60" t="str">
        <f>CHOOSE(FREQUENCY({0;1.01;5.43;7.01;8.01},O23),"-","onvol","vol","goed","uitst")</f>
        <v>-</v>
      </c>
      <c r="U23" s="111" t="str">
        <f t="shared" si="7"/>
        <v>-</v>
      </c>
      <c r="V23" s="15"/>
      <c r="W23" s="22"/>
      <c r="X23" s="16">
        <f t="shared" si="8"/>
        <v>0</v>
      </c>
      <c r="Y23" s="16">
        <f t="shared" si="9"/>
        <v>0</v>
      </c>
      <c r="Z23" s="16">
        <f t="shared" si="10"/>
        <v>0</v>
      </c>
    </row>
    <row r="24" spans="1:26" ht="20.100000000000001" customHeight="1" x14ac:dyDescent="0.15">
      <c r="A24" s="45">
        <v>11</v>
      </c>
      <c r="B24" s="1"/>
      <c r="C24" s="140"/>
      <c r="D24" s="141"/>
      <c r="E24" s="56"/>
      <c r="F24" s="56"/>
      <c r="G24" s="56"/>
      <c r="H24" s="88"/>
      <c r="I24" s="159"/>
      <c r="J24" s="160"/>
      <c r="K24" s="91"/>
      <c r="L24" s="34"/>
      <c r="M24" s="34" t="str">
        <f t="shared" si="11"/>
        <v>-</v>
      </c>
      <c r="N24" s="34" t="str">
        <f t="shared" si="5"/>
        <v>-</v>
      </c>
      <c r="O24" s="34" t="str">
        <f t="shared" si="6"/>
        <v>-</v>
      </c>
      <c r="P24" s="95"/>
      <c r="Q24" s="36"/>
      <c r="R24" s="36" t="str">
        <f>CHOOSE(FREQUENCY({0;1.01;5.43;7.01;8.01},M24),"-","onvol","vol","goed","uitst")</f>
        <v>-</v>
      </c>
      <c r="S24" s="36" t="str">
        <f>CHOOSE(FREQUENCY({0;1.01;5.43;7.01;8.01},N24),"-","onvol","vol","goed","uitst")</f>
        <v>-</v>
      </c>
      <c r="T24" s="60" t="str">
        <f>CHOOSE(FREQUENCY({0;1.01;5.43;7.01;8.01},O24),"-","onvol","vol","goed","uitst")</f>
        <v>-</v>
      </c>
      <c r="U24" s="111" t="str">
        <f t="shared" si="7"/>
        <v>-</v>
      </c>
      <c r="V24" s="15"/>
      <c r="W24" s="22"/>
      <c r="X24" s="16">
        <f t="shared" si="8"/>
        <v>0</v>
      </c>
      <c r="Y24" s="16">
        <f t="shared" si="9"/>
        <v>0</v>
      </c>
      <c r="Z24" s="16">
        <f t="shared" si="10"/>
        <v>0</v>
      </c>
    </row>
    <row r="25" spans="1:26" ht="20.100000000000001" customHeight="1" x14ac:dyDescent="0.15">
      <c r="A25" s="45">
        <v>12</v>
      </c>
      <c r="B25" s="1"/>
      <c r="C25" s="140"/>
      <c r="D25" s="141"/>
      <c r="E25" s="56"/>
      <c r="F25" s="56"/>
      <c r="G25" s="56"/>
      <c r="H25" s="88"/>
      <c r="I25" s="159"/>
      <c r="J25" s="160"/>
      <c r="K25" s="91"/>
      <c r="L25" s="34"/>
      <c r="M25" s="34" t="str">
        <f t="shared" si="11"/>
        <v>-</v>
      </c>
      <c r="N25" s="34" t="str">
        <f t="shared" si="5"/>
        <v>-</v>
      </c>
      <c r="O25" s="34" t="str">
        <f t="shared" si="6"/>
        <v>-</v>
      </c>
      <c r="P25" s="95"/>
      <c r="Q25" s="36"/>
      <c r="R25" s="36" t="str">
        <f>CHOOSE(FREQUENCY({0;1.01;5.43;7.01;8.01},M25),"-","onvol","vol","goed","uitst")</f>
        <v>-</v>
      </c>
      <c r="S25" s="36" t="str">
        <f>CHOOSE(FREQUENCY({0;1.01;5.43;7.01;8.01},N25),"-","onvol","vol","goed","uitst")</f>
        <v>-</v>
      </c>
      <c r="T25" s="60" t="str">
        <f>CHOOSE(FREQUENCY({0;1.01;5.43;7.01;8.01},O25),"-","onvol","vol","goed","uitst")</f>
        <v>-</v>
      </c>
      <c r="U25" s="111" t="str">
        <f t="shared" si="7"/>
        <v>-</v>
      </c>
      <c r="V25" s="15"/>
      <c r="W25" s="22"/>
      <c r="X25" s="16">
        <f t="shared" si="8"/>
        <v>0</v>
      </c>
      <c r="Y25" s="16">
        <f t="shared" si="9"/>
        <v>0</v>
      </c>
      <c r="Z25" s="16">
        <f t="shared" si="10"/>
        <v>0</v>
      </c>
    </row>
    <row r="26" spans="1:26" ht="20.100000000000001" customHeight="1" x14ac:dyDescent="0.15">
      <c r="A26" s="45">
        <v>13</v>
      </c>
      <c r="B26" s="1"/>
      <c r="C26" s="140"/>
      <c r="D26" s="141"/>
      <c r="E26" s="56"/>
      <c r="F26" s="56"/>
      <c r="G26" s="56"/>
      <c r="H26" s="88"/>
      <c r="I26" s="159"/>
      <c r="J26" s="160"/>
      <c r="K26" s="91"/>
      <c r="L26" s="34"/>
      <c r="M26" s="34" t="str">
        <f t="shared" si="11"/>
        <v>-</v>
      </c>
      <c r="N26" s="34" t="str">
        <f t="shared" si="5"/>
        <v>-</v>
      </c>
      <c r="O26" s="34" t="str">
        <f t="shared" si="6"/>
        <v>-</v>
      </c>
      <c r="P26" s="95"/>
      <c r="Q26" s="36"/>
      <c r="R26" s="36" t="str">
        <f>CHOOSE(FREQUENCY({0;1.01;5.43;7.01;8.01},M26),"-","onvol","vol","goed","uitst")</f>
        <v>-</v>
      </c>
      <c r="S26" s="36" t="str">
        <f>CHOOSE(FREQUENCY({0;1.01;5.43;7.01;8.01},N26),"-","onvol","vol","goed","uitst")</f>
        <v>-</v>
      </c>
      <c r="T26" s="60" t="str">
        <f>CHOOSE(FREQUENCY({0;1.01;5.43;7.01;8.01},O26),"-","onvol","vol","goed","uitst")</f>
        <v>-</v>
      </c>
      <c r="U26" s="111" t="str">
        <f t="shared" si="7"/>
        <v>-</v>
      </c>
      <c r="V26" s="15"/>
      <c r="W26" s="22"/>
      <c r="X26" s="16">
        <f t="shared" si="8"/>
        <v>0</v>
      </c>
      <c r="Y26" s="16">
        <f t="shared" si="9"/>
        <v>0</v>
      </c>
      <c r="Z26" s="16">
        <f t="shared" si="10"/>
        <v>0</v>
      </c>
    </row>
    <row r="27" spans="1:26" ht="20.100000000000001" customHeight="1" x14ac:dyDescent="0.15">
      <c r="A27" s="45">
        <v>14</v>
      </c>
      <c r="B27" s="1"/>
      <c r="C27" s="140"/>
      <c r="D27" s="141"/>
      <c r="E27" s="56"/>
      <c r="F27" s="56"/>
      <c r="G27" s="56"/>
      <c r="H27" s="88"/>
      <c r="I27" s="159"/>
      <c r="J27" s="160"/>
      <c r="K27" s="91"/>
      <c r="L27" s="34"/>
      <c r="M27" s="34" t="str">
        <f t="shared" si="11"/>
        <v>-</v>
      </c>
      <c r="N27" s="34" t="str">
        <f t="shared" si="5"/>
        <v>-</v>
      </c>
      <c r="O27" s="34" t="str">
        <f t="shared" si="6"/>
        <v>-</v>
      </c>
      <c r="P27" s="95"/>
      <c r="Q27" s="36"/>
      <c r="R27" s="36" t="str">
        <f>CHOOSE(FREQUENCY({0;1.01;5.43;7.01;8.01},M27),"-","onvol","vol","goed","uitst")</f>
        <v>-</v>
      </c>
      <c r="S27" s="36" t="str">
        <f>CHOOSE(FREQUENCY({0;1.01;5.43;7.01;8.01},N27),"-","onvol","vol","goed","uitst")</f>
        <v>-</v>
      </c>
      <c r="T27" s="60" t="str">
        <f>CHOOSE(FREQUENCY({0;1.01;5.43;7.01;8.01},O27),"-","onvol","vol","goed","uitst")</f>
        <v>-</v>
      </c>
      <c r="U27" s="111" t="str">
        <f t="shared" si="7"/>
        <v>-</v>
      </c>
      <c r="V27" s="15"/>
      <c r="W27" s="22"/>
      <c r="X27" s="16">
        <f t="shared" si="8"/>
        <v>0</v>
      </c>
      <c r="Y27" s="16">
        <f t="shared" si="9"/>
        <v>0</v>
      </c>
      <c r="Z27" s="16">
        <f t="shared" si="10"/>
        <v>0</v>
      </c>
    </row>
    <row r="28" spans="1:26" ht="20.100000000000001" customHeight="1" x14ac:dyDescent="0.15">
      <c r="A28" s="45">
        <v>15</v>
      </c>
      <c r="B28" s="1"/>
      <c r="C28" s="140"/>
      <c r="D28" s="141"/>
      <c r="E28" s="56"/>
      <c r="F28" s="56"/>
      <c r="G28" s="56"/>
      <c r="H28" s="88"/>
      <c r="I28" s="159"/>
      <c r="J28" s="160"/>
      <c r="K28" s="91"/>
      <c r="L28" s="34"/>
      <c r="M28" s="34" t="str">
        <f t="shared" si="11"/>
        <v>-</v>
      </c>
      <c r="N28" s="34" t="str">
        <f t="shared" si="5"/>
        <v>-</v>
      </c>
      <c r="O28" s="34" t="str">
        <f t="shared" si="6"/>
        <v>-</v>
      </c>
      <c r="P28" s="95"/>
      <c r="Q28" s="36"/>
      <c r="R28" s="36" t="str">
        <f>CHOOSE(FREQUENCY({0;1.01;5.43;7.01;8.01},M28),"-","onvol","vol","goed","uitst")</f>
        <v>-</v>
      </c>
      <c r="S28" s="36" t="str">
        <f>CHOOSE(FREQUENCY({0;1.01;5.43;7.01;8.01},N28),"-","onvol","vol","goed","uitst")</f>
        <v>-</v>
      </c>
      <c r="T28" s="60" t="str">
        <f>CHOOSE(FREQUENCY({0;1.01;5.43;7.01;8.01},O28),"-","onvol","vol","goed","uitst")</f>
        <v>-</v>
      </c>
      <c r="U28" s="111" t="str">
        <f t="shared" si="7"/>
        <v>-</v>
      </c>
      <c r="V28" s="15"/>
      <c r="W28" s="22"/>
      <c r="X28" s="16">
        <f t="shared" si="8"/>
        <v>0</v>
      </c>
      <c r="Y28" s="16">
        <f t="shared" si="9"/>
        <v>0</v>
      </c>
      <c r="Z28" s="16">
        <f t="shared" si="10"/>
        <v>0</v>
      </c>
    </row>
    <row r="29" spans="1:26" ht="20.100000000000001" customHeight="1" x14ac:dyDescent="0.15">
      <c r="A29" s="45">
        <v>16</v>
      </c>
      <c r="B29" s="1"/>
      <c r="C29" s="140"/>
      <c r="D29" s="141"/>
      <c r="E29" s="56"/>
      <c r="F29" s="56"/>
      <c r="G29" s="56"/>
      <c r="H29" s="88"/>
      <c r="I29" s="159"/>
      <c r="J29" s="160"/>
      <c r="K29" s="91"/>
      <c r="L29" s="34"/>
      <c r="M29" s="34" t="str">
        <f t="shared" si="11"/>
        <v>-</v>
      </c>
      <c r="N29" s="34" t="str">
        <f t="shared" si="5"/>
        <v>-</v>
      </c>
      <c r="O29" s="34" t="str">
        <f t="shared" si="6"/>
        <v>-</v>
      </c>
      <c r="P29" s="95"/>
      <c r="Q29" s="36"/>
      <c r="R29" s="36" t="str">
        <f>CHOOSE(FREQUENCY({0;1.01;5.43;7.01;8.01},M29),"-","onvol","vol","goed","uitst")</f>
        <v>-</v>
      </c>
      <c r="S29" s="36" t="str">
        <f>CHOOSE(FREQUENCY({0;1.01;5.43;7.01;8.01},N29),"-","onvol","vol","goed","uitst")</f>
        <v>-</v>
      </c>
      <c r="T29" s="60" t="str">
        <f>CHOOSE(FREQUENCY({0;1.01;5.43;7.01;8.01},O29),"-","onvol","vol","goed","uitst")</f>
        <v>-</v>
      </c>
      <c r="U29" s="111" t="str">
        <f t="shared" si="7"/>
        <v>-</v>
      </c>
      <c r="V29" s="15"/>
      <c r="W29" s="39"/>
      <c r="X29" s="16">
        <f t="shared" si="8"/>
        <v>0</v>
      </c>
      <c r="Y29" s="16">
        <f t="shared" si="9"/>
        <v>0</v>
      </c>
      <c r="Z29" s="16">
        <f t="shared" si="10"/>
        <v>0</v>
      </c>
    </row>
    <row r="30" spans="1:26" ht="20.100000000000001" customHeight="1" x14ac:dyDescent="0.15">
      <c r="A30" s="45">
        <v>17</v>
      </c>
      <c r="B30" s="1"/>
      <c r="C30" s="140"/>
      <c r="D30" s="141"/>
      <c r="E30" s="56"/>
      <c r="F30" s="56"/>
      <c r="G30" s="56"/>
      <c r="H30" s="88"/>
      <c r="I30" s="159"/>
      <c r="J30" s="160"/>
      <c r="K30" s="91"/>
      <c r="L30" s="34"/>
      <c r="M30" s="34" t="str">
        <f t="shared" si="11"/>
        <v>-</v>
      </c>
      <c r="N30" s="34" t="str">
        <f t="shared" si="5"/>
        <v>-</v>
      </c>
      <c r="O30" s="34" t="str">
        <f t="shared" si="6"/>
        <v>-</v>
      </c>
      <c r="P30" s="95"/>
      <c r="Q30" s="36"/>
      <c r="R30" s="36" t="str">
        <f>CHOOSE(FREQUENCY({0;1.01;5.43;7.01;8.01},M30),"-","onvol","vol","goed","uitst")</f>
        <v>-</v>
      </c>
      <c r="S30" s="36" t="str">
        <f>CHOOSE(FREQUENCY({0;1.01;5.43;7.01;8.01},N30),"-","onvol","vol","goed","uitst")</f>
        <v>-</v>
      </c>
      <c r="T30" s="60" t="str">
        <f>CHOOSE(FREQUENCY({0;1.01;5.43;7.01;8.01},O30),"-","onvol","vol","goed","uitst")</f>
        <v>-</v>
      </c>
      <c r="U30" s="111" t="str">
        <f t="shared" si="7"/>
        <v>-</v>
      </c>
      <c r="V30" s="15"/>
      <c r="W30" s="22"/>
      <c r="X30" s="16">
        <f t="shared" si="8"/>
        <v>0</v>
      </c>
      <c r="Y30" s="16">
        <f t="shared" si="9"/>
        <v>0</v>
      </c>
      <c r="Z30" s="16">
        <f t="shared" si="10"/>
        <v>0</v>
      </c>
    </row>
    <row r="31" spans="1:26" ht="20.100000000000001" customHeight="1" x14ac:dyDescent="0.15">
      <c r="A31" s="45">
        <v>18</v>
      </c>
      <c r="B31" s="1"/>
      <c r="C31" s="140"/>
      <c r="D31" s="141"/>
      <c r="E31" s="56"/>
      <c r="F31" s="56"/>
      <c r="G31" s="56"/>
      <c r="H31" s="88"/>
      <c r="I31" s="159"/>
      <c r="J31" s="160"/>
      <c r="K31" s="91"/>
      <c r="L31" s="34"/>
      <c r="M31" s="34" t="str">
        <f t="shared" si="11"/>
        <v>-</v>
      </c>
      <c r="N31" s="34" t="str">
        <f t="shared" si="5"/>
        <v>-</v>
      </c>
      <c r="O31" s="34" t="str">
        <f t="shared" si="6"/>
        <v>-</v>
      </c>
      <c r="P31" s="95"/>
      <c r="Q31" s="36"/>
      <c r="R31" s="36" t="str">
        <f>CHOOSE(FREQUENCY({0;1.01;5.43;7.01;8.01},M31),"-","onvol","vol","goed","uitst")</f>
        <v>-</v>
      </c>
      <c r="S31" s="36" t="str">
        <f>CHOOSE(FREQUENCY({0;1.01;5.43;7.01;8.01},N31),"-","onvol","vol","goed","uitst")</f>
        <v>-</v>
      </c>
      <c r="T31" s="60" t="str">
        <f>CHOOSE(FREQUENCY({0;1.01;5.43;7.01;8.01},O31),"-","onvol","vol","goed","uitst")</f>
        <v>-</v>
      </c>
      <c r="U31" s="111" t="str">
        <f t="shared" si="7"/>
        <v>-</v>
      </c>
      <c r="V31" s="15"/>
      <c r="W31" s="22"/>
      <c r="X31" s="16">
        <f t="shared" si="8"/>
        <v>0</v>
      </c>
      <c r="Y31" s="16">
        <f t="shared" si="9"/>
        <v>0</v>
      </c>
      <c r="Z31" s="16">
        <f t="shared" si="10"/>
        <v>0</v>
      </c>
    </row>
    <row r="32" spans="1:26" ht="20.100000000000001" customHeight="1" x14ac:dyDescent="0.15">
      <c r="A32" s="45">
        <v>19</v>
      </c>
      <c r="B32" s="1"/>
      <c r="C32" s="140"/>
      <c r="D32" s="141"/>
      <c r="E32" s="56"/>
      <c r="F32" s="56"/>
      <c r="G32" s="56"/>
      <c r="H32" s="88"/>
      <c r="I32" s="159"/>
      <c r="J32" s="160"/>
      <c r="K32" s="91"/>
      <c r="L32" s="34"/>
      <c r="M32" s="34" t="str">
        <f t="shared" si="11"/>
        <v>-</v>
      </c>
      <c r="N32" s="34" t="str">
        <f t="shared" si="5"/>
        <v>-</v>
      </c>
      <c r="O32" s="34" t="str">
        <f t="shared" si="6"/>
        <v>-</v>
      </c>
      <c r="P32" s="95"/>
      <c r="Q32" s="36"/>
      <c r="R32" s="36" t="str">
        <f>CHOOSE(FREQUENCY({0;1.01;5.43;7.01;8.01},M32),"-","onvol","vol","goed","uitst")</f>
        <v>-</v>
      </c>
      <c r="S32" s="36" t="str">
        <f>CHOOSE(FREQUENCY({0;1.01;5.43;7.01;8.01},N32),"-","onvol","vol","goed","uitst")</f>
        <v>-</v>
      </c>
      <c r="T32" s="60" t="str">
        <f>CHOOSE(FREQUENCY({0;1.01;5.43;7.01;8.01},O32),"-","onvol","vol","goed","uitst")</f>
        <v>-</v>
      </c>
      <c r="U32" s="111" t="str">
        <f t="shared" si="7"/>
        <v>-</v>
      </c>
      <c r="V32" s="15"/>
      <c r="W32" s="22"/>
      <c r="X32" s="16">
        <f t="shared" si="8"/>
        <v>0</v>
      </c>
      <c r="Y32" s="16">
        <f t="shared" si="9"/>
        <v>0</v>
      </c>
      <c r="Z32" s="16">
        <f t="shared" si="10"/>
        <v>0</v>
      </c>
    </row>
    <row r="33" spans="1:26" ht="20.100000000000001" customHeight="1" x14ac:dyDescent="0.15">
      <c r="A33" s="45">
        <v>20</v>
      </c>
      <c r="B33" s="1"/>
      <c r="C33" s="140"/>
      <c r="D33" s="141"/>
      <c r="E33" s="56"/>
      <c r="F33" s="56"/>
      <c r="G33" s="56"/>
      <c r="H33" s="88"/>
      <c r="I33" s="159"/>
      <c r="J33" s="160"/>
      <c r="K33" s="91"/>
      <c r="L33" s="34"/>
      <c r="M33" s="34" t="str">
        <f t="shared" si="11"/>
        <v>-</v>
      </c>
      <c r="N33" s="34" t="str">
        <f t="shared" si="5"/>
        <v>-</v>
      </c>
      <c r="O33" s="34" t="str">
        <f t="shared" si="6"/>
        <v>-</v>
      </c>
      <c r="P33" s="95"/>
      <c r="Q33" s="36"/>
      <c r="R33" s="36" t="str">
        <f>CHOOSE(FREQUENCY({0;1.01;5.43;7.01;8.01},M33),"-","onvol","vol","goed","uitst")</f>
        <v>-</v>
      </c>
      <c r="S33" s="36" t="str">
        <f>CHOOSE(FREQUENCY({0;1.01;5.43;7.01;8.01},N33),"-","onvol","vol","goed","uitst")</f>
        <v>-</v>
      </c>
      <c r="T33" s="60" t="str">
        <f>CHOOSE(FREQUENCY({0;1.01;5.43;7.01;8.01},O33),"-","onvol","vol","goed","uitst")</f>
        <v>-</v>
      </c>
      <c r="U33" s="111" t="str">
        <f t="shared" si="7"/>
        <v>-</v>
      </c>
      <c r="V33" s="15"/>
      <c r="W33" s="22"/>
      <c r="X33" s="16">
        <f t="shared" si="8"/>
        <v>0</v>
      </c>
      <c r="Y33" s="16">
        <f t="shared" si="9"/>
        <v>0</v>
      </c>
      <c r="Z33" s="16">
        <f t="shared" si="10"/>
        <v>0</v>
      </c>
    </row>
    <row r="34" spans="1:26" ht="20.100000000000001" customHeight="1" x14ac:dyDescent="0.15">
      <c r="A34" s="45">
        <v>21</v>
      </c>
      <c r="B34" s="1"/>
      <c r="C34" s="140"/>
      <c r="D34" s="141"/>
      <c r="E34" s="56"/>
      <c r="F34" s="56"/>
      <c r="G34" s="56"/>
      <c r="H34" s="88"/>
      <c r="I34" s="159"/>
      <c r="J34" s="160"/>
      <c r="K34" s="91"/>
      <c r="L34" s="34"/>
      <c r="M34" s="34" t="str">
        <f t="shared" si="11"/>
        <v>-</v>
      </c>
      <c r="N34" s="34" t="str">
        <f t="shared" si="5"/>
        <v>-</v>
      </c>
      <c r="O34" s="34" t="str">
        <f t="shared" si="6"/>
        <v>-</v>
      </c>
      <c r="P34" s="95"/>
      <c r="Q34" s="36"/>
      <c r="R34" s="36" t="str">
        <f>CHOOSE(FREQUENCY({0;1.01;5.43;7.01;8.01},M34),"-","onvol","vol","goed","uitst")</f>
        <v>-</v>
      </c>
      <c r="S34" s="36" t="str">
        <f>CHOOSE(FREQUENCY({0;1.01;5.43;7.01;8.01},N34),"-","onvol","vol","goed","uitst")</f>
        <v>-</v>
      </c>
      <c r="T34" s="60" t="str">
        <f>CHOOSE(FREQUENCY({0;1.01;5.43;7.01;8.01},O34),"-","onvol","vol","goed","uitst")</f>
        <v>-</v>
      </c>
      <c r="U34" s="111" t="str">
        <f t="shared" si="7"/>
        <v>-</v>
      </c>
      <c r="V34" s="15"/>
      <c r="W34" s="22"/>
      <c r="X34" s="16">
        <f t="shared" si="8"/>
        <v>0</v>
      </c>
      <c r="Y34" s="16">
        <f t="shared" si="9"/>
        <v>0</v>
      </c>
      <c r="Z34" s="16">
        <f t="shared" si="10"/>
        <v>0</v>
      </c>
    </row>
    <row r="35" spans="1:26" ht="20.100000000000001" customHeight="1" x14ac:dyDescent="0.15">
      <c r="A35" s="45">
        <v>22</v>
      </c>
      <c r="B35" s="1"/>
      <c r="C35" s="140"/>
      <c r="D35" s="141"/>
      <c r="E35" s="56"/>
      <c r="F35" s="56"/>
      <c r="G35" s="56"/>
      <c r="H35" s="88"/>
      <c r="I35" s="159"/>
      <c r="J35" s="160"/>
      <c r="K35" s="91"/>
      <c r="L35" s="34"/>
      <c r="M35" s="34" t="str">
        <f t="shared" si="11"/>
        <v>-</v>
      </c>
      <c r="N35" s="34" t="str">
        <f t="shared" si="5"/>
        <v>-</v>
      </c>
      <c r="O35" s="34" t="str">
        <f t="shared" si="6"/>
        <v>-</v>
      </c>
      <c r="P35" s="95"/>
      <c r="Q35" s="36"/>
      <c r="R35" s="36" t="str">
        <f>CHOOSE(FREQUENCY({0;1.01;5.43;7.01;8.01},M35),"-","onvol","vol","goed","uitst")</f>
        <v>-</v>
      </c>
      <c r="S35" s="36" t="str">
        <f>CHOOSE(FREQUENCY({0;1.01;5.43;7.01;8.01},N35),"-","onvol","vol","goed","uitst")</f>
        <v>-</v>
      </c>
      <c r="T35" s="60" t="str">
        <f>CHOOSE(FREQUENCY({0;1.01;5.43;7.01;8.01},O35),"-","onvol","vol","goed","uitst")</f>
        <v>-</v>
      </c>
      <c r="U35" s="111" t="str">
        <f t="shared" si="7"/>
        <v>-</v>
      </c>
      <c r="V35" s="15"/>
      <c r="W35" s="22"/>
      <c r="X35" s="16">
        <f t="shared" si="8"/>
        <v>0</v>
      </c>
      <c r="Y35" s="16">
        <f t="shared" si="9"/>
        <v>0</v>
      </c>
      <c r="Z35" s="16">
        <f t="shared" si="10"/>
        <v>0</v>
      </c>
    </row>
    <row r="36" spans="1:26" ht="20.100000000000001" customHeight="1" x14ac:dyDescent="0.15">
      <c r="A36" s="45">
        <v>23</v>
      </c>
      <c r="B36" s="1"/>
      <c r="C36" s="140"/>
      <c r="D36" s="141"/>
      <c r="E36" s="56"/>
      <c r="F36" s="56"/>
      <c r="G36" s="56"/>
      <c r="H36" s="88"/>
      <c r="I36" s="159"/>
      <c r="J36" s="160"/>
      <c r="K36" s="91"/>
      <c r="L36" s="34"/>
      <c r="M36" s="34" t="str">
        <f t="shared" si="11"/>
        <v>-</v>
      </c>
      <c r="N36" s="34" t="str">
        <f t="shared" si="5"/>
        <v>-</v>
      </c>
      <c r="O36" s="34" t="str">
        <f t="shared" si="6"/>
        <v>-</v>
      </c>
      <c r="P36" s="95"/>
      <c r="Q36" s="36"/>
      <c r="R36" s="36" t="str">
        <f>CHOOSE(FREQUENCY({0;1.01;5.43;7.01;8.01},M36),"-","onvol","vol","goed","uitst")</f>
        <v>-</v>
      </c>
      <c r="S36" s="36" t="str">
        <f>CHOOSE(FREQUENCY({0;1.01;5.43;7.01;8.01},N36),"-","onvol","vol","goed","uitst")</f>
        <v>-</v>
      </c>
      <c r="T36" s="60" t="str">
        <f>CHOOSE(FREQUENCY({0;1.01;5.43;7.01;8.01},O36),"-","onvol","vol","goed","uitst")</f>
        <v>-</v>
      </c>
      <c r="U36" s="111" t="str">
        <f t="shared" si="7"/>
        <v>-</v>
      </c>
      <c r="V36" s="15"/>
      <c r="W36" s="22"/>
      <c r="X36" s="16">
        <f t="shared" si="8"/>
        <v>0</v>
      </c>
      <c r="Y36" s="16">
        <f t="shared" si="9"/>
        <v>0</v>
      </c>
      <c r="Z36" s="16">
        <f t="shared" si="10"/>
        <v>0</v>
      </c>
    </row>
    <row r="37" spans="1:26" ht="20.100000000000001" customHeight="1" x14ac:dyDescent="0.15">
      <c r="A37" s="45">
        <v>24</v>
      </c>
      <c r="B37" s="1"/>
      <c r="C37" s="140"/>
      <c r="D37" s="141"/>
      <c r="E37" s="56"/>
      <c r="F37" s="56"/>
      <c r="G37" s="56"/>
      <c r="H37" s="88"/>
      <c r="I37" s="159"/>
      <c r="J37" s="160"/>
      <c r="K37" s="91"/>
      <c r="L37" s="34"/>
      <c r="M37" s="34" t="str">
        <f t="shared" si="11"/>
        <v>-</v>
      </c>
      <c r="N37" s="34" t="str">
        <f t="shared" si="5"/>
        <v>-</v>
      </c>
      <c r="O37" s="34" t="str">
        <f t="shared" si="6"/>
        <v>-</v>
      </c>
      <c r="P37" s="95"/>
      <c r="Q37" s="36"/>
      <c r="R37" s="36" t="str">
        <f>CHOOSE(FREQUENCY({0;1.01;5.43;7.01;8.01},M37),"-","onvol","vol","goed","uitst")</f>
        <v>-</v>
      </c>
      <c r="S37" s="36" t="str">
        <f>CHOOSE(FREQUENCY({0;1.01;5.43;7.01;8.01},N37),"-","onvol","vol","goed","uitst")</f>
        <v>-</v>
      </c>
      <c r="T37" s="60" t="str">
        <f>CHOOSE(FREQUENCY({0;1.01;5.43;7.01;8.01},O37),"-","onvol","vol","goed","uitst")</f>
        <v>-</v>
      </c>
      <c r="U37" s="111" t="str">
        <f t="shared" si="7"/>
        <v>-</v>
      </c>
      <c r="V37" s="15"/>
      <c r="W37" s="22"/>
      <c r="X37" s="16">
        <f t="shared" si="8"/>
        <v>0</v>
      </c>
      <c r="Y37" s="16">
        <f t="shared" si="9"/>
        <v>0</v>
      </c>
      <c r="Z37" s="16">
        <f t="shared" si="10"/>
        <v>0</v>
      </c>
    </row>
    <row r="38" spans="1:26" ht="20.100000000000001" customHeight="1" x14ac:dyDescent="0.15">
      <c r="A38" s="45">
        <v>25</v>
      </c>
      <c r="B38" s="1"/>
      <c r="C38" s="140"/>
      <c r="D38" s="141"/>
      <c r="E38" s="56"/>
      <c r="F38" s="56"/>
      <c r="G38" s="56"/>
      <c r="H38" s="88"/>
      <c r="I38" s="159"/>
      <c r="J38" s="160"/>
      <c r="K38" s="91"/>
      <c r="L38" s="34"/>
      <c r="M38" s="34" t="str">
        <f>IF(X38=0,"-",IF(X38&gt;$M$10,"6"+((X38-$M$10)*(4/($M$11-$M$10))),"1"+(X38*(5/$M$10))))</f>
        <v>-</v>
      </c>
      <c r="N38" s="34" t="str">
        <f>IF(Y38=0,"-",IF(Y38&gt;$N$10,"6"+((Y38-$N$10)*(4/($N$11-$N$10))),"1"+(Y38*(5/$N$10))))</f>
        <v>-</v>
      </c>
      <c r="O38" s="34" t="str">
        <f t="shared" si="6"/>
        <v>-</v>
      </c>
      <c r="P38" s="95"/>
      <c r="Q38" s="36"/>
      <c r="R38" s="36" t="str">
        <f>CHOOSE(FREQUENCY({0;1.01;5.43;7.01;8.01},M38),"-","onvol","vol","goed","uitst")</f>
        <v>-</v>
      </c>
      <c r="S38" s="36" t="str">
        <f>CHOOSE(FREQUENCY({0;1.01;5.43;7.01;8.01},N38),"-","onvol","vol","goed","uitst")</f>
        <v>-</v>
      </c>
      <c r="T38" s="60" t="str">
        <f>CHOOSE(FREQUENCY({0;1.01;5.43;7.01;8.01},O38),"-","onvol","vol","goed","uitst")</f>
        <v>-</v>
      </c>
      <c r="U38" s="111" t="str">
        <f t="shared" si="7"/>
        <v>-</v>
      </c>
      <c r="V38" s="15"/>
      <c r="W38" s="22"/>
      <c r="X38" s="16">
        <f t="shared" si="8"/>
        <v>0</v>
      </c>
      <c r="Y38" s="16">
        <f t="shared" si="9"/>
        <v>0</v>
      </c>
      <c r="Z38" s="16">
        <f t="shared" si="10"/>
        <v>0</v>
      </c>
    </row>
    <row r="39" spans="1:26" ht="20.100000000000001" customHeight="1" x14ac:dyDescent="0.15">
      <c r="A39" s="45">
        <v>26</v>
      </c>
      <c r="B39" s="1"/>
      <c r="C39" s="140"/>
      <c r="D39" s="141"/>
      <c r="E39" s="56"/>
      <c r="F39" s="56"/>
      <c r="G39" s="56"/>
      <c r="H39" s="88"/>
      <c r="I39" s="159"/>
      <c r="J39" s="160"/>
      <c r="K39" s="91"/>
      <c r="L39" s="34"/>
      <c r="M39" s="34" t="str">
        <f>IF(X39=0,"-",IF(X39&gt;$M$10,"6"+((X39-$M$10)*(4/($M$11-$M$10))),"1"+(X39*(5/$M$10))))</f>
        <v>-</v>
      </c>
      <c r="N39" s="34" t="str">
        <f t="shared" si="5"/>
        <v>-</v>
      </c>
      <c r="O39" s="34" t="str">
        <f t="shared" si="6"/>
        <v>-</v>
      </c>
      <c r="P39" s="95"/>
      <c r="Q39" s="36"/>
      <c r="R39" s="36" t="str">
        <f>CHOOSE(FREQUENCY({0;1.01;5.43;7.01;8.01},M39),"-","onvol","vol","goed","uitst")</f>
        <v>-</v>
      </c>
      <c r="S39" s="36" t="str">
        <f>CHOOSE(FREQUENCY({0;1.01;5.43;7.01;8.01},N39),"-","onvol","vol","goed","uitst")</f>
        <v>-</v>
      </c>
      <c r="T39" s="60" t="str">
        <f>CHOOSE(FREQUENCY({0;1.01;5.43;7.01;8.01},O39),"-","onvol","vol","goed","uitst")</f>
        <v>-</v>
      </c>
      <c r="U39" s="111" t="str">
        <f t="shared" si="7"/>
        <v>-</v>
      </c>
      <c r="V39" s="15"/>
      <c r="W39" s="22"/>
      <c r="X39" s="16">
        <f t="shared" si="8"/>
        <v>0</v>
      </c>
      <c r="Y39" s="16">
        <f t="shared" si="9"/>
        <v>0</v>
      </c>
      <c r="Z39" s="16">
        <f t="shared" si="10"/>
        <v>0</v>
      </c>
    </row>
    <row r="40" spans="1:26" ht="20.100000000000001" customHeight="1" x14ac:dyDescent="0.15">
      <c r="A40" s="45">
        <v>27</v>
      </c>
      <c r="B40" s="1"/>
      <c r="C40" s="140"/>
      <c r="D40" s="141"/>
      <c r="E40" s="56"/>
      <c r="F40" s="56"/>
      <c r="G40" s="56"/>
      <c r="H40" s="88"/>
      <c r="I40" s="159"/>
      <c r="J40" s="160"/>
      <c r="K40" s="91"/>
      <c r="L40" s="34"/>
      <c r="M40" s="34" t="str">
        <f t="shared" ref="M40:M48" si="12">IF(X40=0,"-",IF(X40&gt;$M$10,"6"+((X40-$M$10)*(4/($M$11-$M$10))),"1"+(X40*(5/$M$10))))</f>
        <v>-</v>
      </c>
      <c r="N40" s="34" t="str">
        <f t="shared" si="5"/>
        <v>-</v>
      </c>
      <c r="O40" s="34" t="str">
        <f t="shared" si="6"/>
        <v>-</v>
      </c>
      <c r="P40" s="95"/>
      <c r="Q40" s="36"/>
      <c r="R40" s="36" t="str">
        <f>CHOOSE(FREQUENCY({0;1.01;5.43;7.01;8.01},M40),"-","onvol","vol","goed","uitst")</f>
        <v>-</v>
      </c>
      <c r="S40" s="36" t="str">
        <f>CHOOSE(FREQUENCY({0;1.01;5.43;7.01;8.01},N40),"-","onvol","vol","goed","uitst")</f>
        <v>-</v>
      </c>
      <c r="T40" s="60" t="str">
        <f>CHOOSE(FREQUENCY({0;1.01;5.43;7.01;8.01},O40),"-","onvol","vol","goed","uitst")</f>
        <v>-</v>
      </c>
      <c r="U40" s="111" t="str">
        <f t="shared" si="7"/>
        <v>-</v>
      </c>
      <c r="V40" s="15"/>
      <c r="W40" s="22"/>
      <c r="X40" s="16">
        <f t="shared" si="8"/>
        <v>0</v>
      </c>
      <c r="Y40" s="16">
        <f t="shared" si="9"/>
        <v>0</v>
      </c>
      <c r="Z40" s="16">
        <f t="shared" si="10"/>
        <v>0</v>
      </c>
    </row>
    <row r="41" spans="1:26" ht="20.100000000000001" customHeight="1" x14ac:dyDescent="0.15">
      <c r="A41" s="45">
        <v>28</v>
      </c>
      <c r="B41" s="1"/>
      <c r="C41" s="140"/>
      <c r="D41" s="141"/>
      <c r="E41" s="56"/>
      <c r="F41" s="56"/>
      <c r="G41" s="56"/>
      <c r="H41" s="88"/>
      <c r="I41" s="159"/>
      <c r="J41" s="160"/>
      <c r="K41" s="91"/>
      <c r="L41" s="34"/>
      <c r="M41" s="34" t="str">
        <f t="shared" si="12"/>
        <v>-</v>
      </c>
      <c r="N41" s="34" t="str">
        <f t="shared" si="5"/>
        <v>-</v>
      </c>
      <c r="O41" s="34" t="str">
        <f t="shared" si="6"/>
        <v>-</v>
      </c>
      <c r="P41" s="95"/>
      <c r="Q41" s="36"/>
      <c r="R41" s="36" t="str">
        <f>CHOOSE(FREQUENCY({0;1.01;5.43;7.01;8.01},M41),"-","onvol","vol","goed","uitst")</f>
        <v>-</v>
      </c>
      <c r="S41" s="36" t="str">
        <f>CHOOSE(FREQUENCY({0;1.01;5.43;7.01;8.01},N41),"-","onvol","vol","goed","uitst")</f>
        <v>-</v>
      </c>
      <c r="T41" s="60" t="str">
        <f>CHOOSE(FREQUENCY({0;1.01;5.43;7.01;8.01},O41),"-","onvol","vol","goed","uitst")</f>
        <v>-</v>
      </c>
      <c r="U41" s="111" t="str">
        <f t="shared" si="7"/>
        <v>-</v>
      </c>
      <c r="V41" s="15"/>
      <c r="W41" s="22"/>
      <c r="X41" s="16">
        <f t="shared" si="8"/>
        <v>0</v>
      </c>
      <c r="Y41" s="16">
        <f t="shared" si="9"/>
        <v>0</v>
      </c>
      <c r="Z41" s="16">
        <f t="shared" si="10"/>
        <v>0</v>
      </c>
    </row>
    <row r="42" spans="1:26" ht="20.100000000000001" customHeight="1" x14ac:dyDescent="0.15">
      <c r="A42" s="45">
        <v>29</v>
      </c>
      <c r="B42" s="1"/>
      <c r="C42" s="140"/>
      <c r="D42" s="142"/>
      <c r="E42" s="57"/>
      <c r="F42" s="57"/>
      <c r="G42" s="57"/>
      <c r="H42" s="89"/>
      <c r="I42" s="159"/>
      <c r="J42" s="160"/>
      <c r="K42" s="91"/>
      <c r="L42" s="34"/>
      <c r="M42" s="34" t="str">
        <f t="shared" si="12"/>
        <v>-</v>
      </c>
      <c r="N42" s="34" t="str">
        <f t="shared" si="5"/>
        <v>-</v>
      </c>
      <c r="O42" s="34" t="str">
        <f t="shared" si="6"/>
        <v>-</v>
      </c>
      <c r="P42" s="95"/>
      <c r="Q42" s="36"/>
      <c r="R42" s="36" t="str">
        <f>CHOOSE(FREQUENCY({0;1.01;5.43;7.01;8.01},M42),"-","onvol","vol","goed","uitst")</f>
        <v>-</v>
      </c>
      <c r="S42" s="36" t="str">
        <f>CHOOSE(FREQUENCY({0;1.01;5.43;7.01;8.01},N42),"-","onvol","vol","goed","uitst")</f>
        <v>-</v>
      </c>
      <c r="T42" s="60" t="str">
        <f>CHOOSE(FREQUENCY({0;1.01;5.43;7.01;8.01},O42),"-","onvol","vol","goed","uitst")</f>
        <v>-</v>
      </c>
      <c r="U42" s="111" t="str">
        <f t="shared" si="7"/>
        <v>-</v>
      </c>
      <c r="V42" s="15"/>
      <c r="W42" s="22"/>
      <c r="X42" s="16">
        <f t="shared" si="8"/>
        <v>0</v>
      </c>
      <c r="Y42" s="16">
        <f t="shared" si="9"/>
        <v>0</v>
      </c>
      <c r="Z42" s="16">
        <f t="shared" si="10"/>
        <v>0</v>
      </c>
    </row>
    <row r="43" spans="1:26" ht="20.100000000000001" customHeight="1" x14ac:dyDescent="0.15">
      <c r="A43" s="45">
        <v>30</v>
      </c>
      <c r="B43" s="1"/>
      <c r="C43" s="140"/>
      <c r="D43" s="142"/>
      <c r="E43" s="57"/>
      <c r="F43" s="57"/>
      <c r="G43" s="57"/>
      <c r="H43" s="89"/>
      <c r="I43" s="159"/>
      <c r="J43" s="160"/>
      <c r="K43" s="91"/>
      <c r="L43" s="34"/>
      <c r="M43" s="34" t="str">
        <f t="shared" si="12"/>
        <v>-</v>
      </c>
      <c r="N43" s="34" t="str">
        <f t="shared" si="5"/>
        <v>-</v>
      </c>
      <c r="O43" s="34" t="str">
        <f t="shared" si="6"/>
        <v>-</v>
      </c>
      <c r="P43" s="95"/>
      <c r="Q43" s="36"/>
      <c r="R43" s="36" t="str">
        <f>CHOOSE(FREQUENCY({0;1.01;5.43;7.01;8.01},M43),"-","onvol","vol","goed","uitst")</f>
        <v>-</v>
      </c>
      <c r="S43" s="36" t="str">
        <f>CHOOSE(FREQUENCY({0;1.01;5.43;7.01;8.01},N43),"-","onvol","vol","goed","uitst")</f>
        <v>-</v>
      </c>
      <c r="T43" s="60" t="str">
        <f>CHOOSE(FREQUENCY({0;1.01;5.43;7.01;8.01},O43),"-","onvol","vol","goed","uitst")</f>
        <v>-</v>
      </c>
      <c r="U43" s="111" t="str">
        <f t="shared" si="7"/>
        <v>-</v>
      </c>
      <c r="V43" s="15"/>
      <c r="W43" s="22"/>
      <c r="X43" s="16">
        <f t="shared" si="8"/>
        <v>0</v>
      </c>
      <c r="Y43" s="16">
        <f t="shared" si="9"/>
        <v>0</v>
      </c>
      <c r="Z43" s="16">
        <f t="shared" si="10"/>
        <v>0</v>
      </c>
    </row>
    <row r="44" spans="1:26" ht="20.100000000000001" customHeight="1" x14ac:dyDescent="0.15">
      <c r="A44" s="45">
        <v>31</v>
      </c>
      <c r="B44" s="1"/>
      <c r="C44" s="140"/>
      <c r="D44" s="142"/>
      <c r="E44" s="57"/>
      <c r="F44" s="57"/>
      <c r="G44" s="57"/>
      <c r="H44" s="89"/>
      <c r="I44" s="159"/>
      <c r="J44" s="160"/>
      <c r="K44" s="91"/>
      <c r="L44" s="34"/>
      <c r="M44" s="34" t="str">
        <f t="shared" si="12"/>
        <v>-</v>
      </c>
      <c r="N44" s="34" t="str">
        <f t="shared" si="5"/>
        <v>-</v>
      </c>
      <c r="O44" s="34" t="str">
        <f t="shared" si="6"/>
        <v>-</v>
      </c>
      <c r="P44" s="95"/>
      <c r="Q44" s="36"/>
      <c r="R44" s="36" t="str">
        <f>CHOOSE(FREQUENCY({0;1.01;5.43;7.01;8.01},M44),"-","onvol","vol","goed","uitst")</f>
        <v>-</v>
      </c>
      <c r="S44" s="36" t="str">
        <f>CHOOSE(FREQUENCY({0;1.01;5.43;7.01;8.01},N44),"-","onvol","vol","goed","uitst")</f>
        <v>-</v>
      </c>
      <c r="T44" s="60" t="str">
        <f>CHOOSE(FREQUENCY({0;1.01;5.43;7.01;8.01},O44),"-","onvol","vol","goed","uitst")</f>
        <v>-</v>
      </c>
      <c r="U44" s="111" t="str">
        <f t="shared" si="7"/>
        <v>-</v>
      </c>
      <c r="V44" s="15"/>
      <c r="W44" s="22"/>
      <c r="X44" s="16">
        <f t="shared" si="8"/>
        <v>0</v>
      </c>
      <c r="Y44" s="16">
        <f t="shared" si="9"/>
        <v>0</v>
      </c>
      <c r="Z44" s="16">
        <f t="shared" si="10"/>
        <v>0</v>
      </c>
    </row>
    <row r="45" spans="1:26" ht="20.100000000000001" customHeight="1" x14ac:dyDescent="0.15">
      <c r="A45" s="45">
        <v>32</v>
      </c>
      <c r="B45" s="1"/>
      <c r="C45" s="140"/>
      <c r="D45" s="142"/>
      <c r="E45" s="57"/>
      <c r="F45" s="57"/>
      <c r="G45" s="57"/>
      <c r="H45" s="89"/>
      <c r="I45" s="159"/>
      <c r="J45" s="160"/>
      <c r="K45" s="91"/>
      <c r="L45" s="34"/>
      <c r="M45" s="34" t="str">
        <f t="shared" si="12"/>
        <v>-</v>
      </c>
      <c r="N45" s="34" t="str">
        <f t="shared" si="5"/>
        <v>-</v>
      </c>
      <c r="O45" s="34" t="str">
        <f t="shared" si="6"/>
        <v>-</v>
      </c>
      <c r="P45" s="95"/>
      <c r="Q45" s="36"/>
      <c r="R45" s="36" t="str">
        <f>CHOOSE(FREQUENCY({0;1.01;5.43;7.01;8.01},M45),"-","onvol","vol","goed","uitst")</f>
        <v>-</v>
      </c>
      <c r="S45" s="36" t="str">
        <f>CHOOSE(FREQUENCY({0;1.01;5.43;7.01;8.01},N45),"-","onvol","vol","goed","uitst")</f>
        <v>-</v>
      </c>
      <c r="T45" s="60" t="str">
        <f>CHOOSE(FREQUENCY({0;1.01;5.43;7.01;8.01},O45),"-","onvol","vol","goed","uitst")</f>
        <v>-</v>
      </c>
      <c r="U45" s="111" t="str">
        <f t="shared" si="7"/>
        <v>-</v>
      </c>
      <c r="V45" s="15"/>
      <c r="W45" s="22"/>
      <c r="X45" s="16">
        <f t="shared" si="8"/>
        <v>0</v>
      </c>
      <c r="Y45" s="16">
        <f t="shared" si="9"/>
        <v>0</v>
      </c>
      <c r="Z45" s="16">
        <f t="shared" si="10"/>
        <v>0</v>
      </c>
    </row>
    <row r="46" spans="1:26" ht="20.100000000000001" customHeight="1" x14ac:dyDescent="0.15">
      <c r="A46" s="45">
        <v>33</v>
      </c>
      <c r="B46" s="1"/>
      <c r="C46" s="140"/>
      <c r="D46" s="142"/>
      <c r="E46" s="57"/>
      <c r="F46" s="57"/>
      <c r="G46" s="57"/>
      <c r="H46" s="89"/>
      <c r="I46" s="159"/>
      <c r="J46" s="160"/>
      <c r="K46" s="91"/>
      <c r="L46" s="34"/>
      <c r="M46" s="34" t="str">
        <f t="shared" si="12"/>
        <v>-</v>
      </c>
      <c r="N46" s="34" t="str">
        <f t="shared" si="5"/>
        <v>-</v>
      </c>
      <c r="O46" s="34" t="str">
        <f t="shared" si="6"/>
        <v>-</v>
      </c>
      <c r="P46" s="95"/>
      <c r="Q46" s="36"/>
      <c r="R46" s="36" t="str">
        <f>CHOOSE(FREQUENCY({0;1.01;5.43;7.01;8.01},M46),"-","onvol","vol","goed","uitst")</f>
        <v>-</v>
      </c>
      <c r="S46" s="36" t="str">
        <f>CHOOSE(FREQUENCY({0;1.01;5.43;7.01;8.01},N46),"-","onvol","vol","goed","uitst")</f>
        <v>-</v>
      </c>
      <c r="T46" s="60" t="str">
        <f>CHOOSE(FREQUENCY({0;1.01;5.43;7.01;8.01},O46),"-","onvol","vol","goed","uitst")</f>
        <v>-</v>
      </c>
      <c r="U46" s="111" t="str">
        <f t="shared" si="7"/>
        <v>-</v>
      </c>
      <c r="V46" s="15"/>
      <c r="W46" s="22"/>
      <c r="X46" s="16">
        <f t="shared" si="8"/>
        <v>0</v>
      </c>
      <c r="Y46" s="16">
        <f t="shared" si="9"/>
        <v>0</v>
      </c>
      <c r="Z46" s="16">
        <f t="shared" si="10"/>
        <v>0</v>
      </c>
    </row>
    <row r="47" spans="1:26" ht="20.100000000000001" customHeight="1" x14ac:dyDescent="0.15">
      <c r="A47" s="45">
        <v>34</v>
      </c>
      <c r="B47" s="1"/>
      <c r="C47" s="140"/>
      <c r="D47" s="142"/>
      <c r="E47" s="57"/>
      <c r="F47" s="57"/>
      <c r="G47" s="57"/>
      <c r="H47" s="89"/>
      <c r="I47" s="159"/>
      <c r="J47" s="160"/>
      <c r="K47" s="91"/>
      <c r="L47" s="34"/>
      <c r="M47" s="34" t="str">
        <f t="shared" si="12"/>
        <v>-</v>
      </c>
      <c r="N47" s="34" t="str">
        <f t="shared" si="5"/>
        <v>-</v>
      </c>
      <c r="O47" s="34" t="str">
        <f t="shared" si="6"/>
        <v>-</v>
      </c>
      <c r="P47" s="95"/>
      <c r="Q47" s="36"/>
      <c r="R47" s="36" t="str">
        <f>CHOOSE(FREQUENCY({0;1.01;5.43;7.01;8.01},M47),"-","onvol","vol","goed","uitst")</f>
        <v>-</v>
      </c>
      <c r="S47" s="36" t="str">
        <f>CHOOSE(FREQUENCY({0;1.01;5.43;7.01;8.01},N47),"-","onvol","vol","goed","uitst")</f>
        <v>-</v>
      </c>
      <c r="T47" s="60" t="str">
        <f>CHOOSE(FREQUENCY({0;1.01;5.43;7.01;8.01},O47),"-","onvol","vol","goed","uitst")</f>
        <v>-</v>
      </c>
      <c r="U47" s="111" t="str">
        <f t="shared" si="7"/>
        <v>-</v>
      </c>
      <c r="V47" s="15"/>
      <c r="W47" s="22"/>
      <c r="X47" s="16">
        <f t="shared" si="8"/>
        <v>0</v>
      </c>
      <c r="Y47" s="16">
        <f t="shared" si="9"/>
        <v>0</v>
      </c>
      <c r="Z47" s="16">
        <f t="shared" si="10"/>
        <v>0</v>
      </c>
    </row>
    <row r="48" spans="1:26" ht="20.100000000000001" customHeight="1" x14ac:dyDescent="0.15">
      <c r="A48" s="46">
        <v>35</v>
      </c>
      <c r="B48" s="58"/>
      <c r="C48" s="143"/>
      <c r="D48" s="144"/>
      <c r="E48" s="59"/>
      <c r="F48" s="59"/>
      <c r="G48" s="59"/>
      <c r="H48" s="90"/>
      <c r="I48" s="177"/>
      <c r="J48" s="170"/>
      <c r="K48" s="92"/>
      <c r="L48" s="34"/>
      <c r="M48" s="34" t="str">
        <f t="shared" si="12"/>
        <v>-</v>
      </c>
      <c r="N48" s="34" t="str">
        <f t="shared" si="5"/>
        <v>-</v>
      </c>
      <c r="O48" s="34" t="str">
        <f t="shared" si="6"/>
        <v>-</v>
      </c>
      <c r="P48" s="96"/>
      <c r="Q48" s="36"/>
      <c r="R48" s="36" t="str">
        <f>CHOOSE(FREQUENCY({0;1.01;5.43;7.01;8.01},M48),"-","onvol","vol","goed","uitst")</f>
        <v>-</v>
      </c>
      <c r="S48" s="36" t="str">
        <f>CHOOSE(FREQUENCY({0;1.01;5.43;7.01;8.01},N48),"-","onvol","vol","goed","uitst")</f>
        <v>-</v>
      </c>
      <c r="T48" s="85" t="str">
        <f>CHOOSE(FREQUENCY({0;1.01;5.43;7.01;8.01},O48),"-","onvol","vol","goed","uitst")</f>
        <v>-</v>
      </c>
      <c r="U48" s="112" t="str">
        <f t="shared" si="7"/>
        <v>-</v>
      </c>
      <c r="V48" s="15"/>
      <c r="W48" s="22"/>
      <c r="X48" s="16">
        <f t="shared" si="8"/>
        <v>0</v>
      </c>
      <c r="Y48" s="16">
        <f t="shared" si="9"/>
        <v>0</v>
      </c>
      <c r="Z48" s="16">
        <f t="shared" si="10"/>
        <v>0</v>
      </c>
    </row>
    <row r="49" spans="1:24" ht="20.100000000000001" customHeight="1" thickBot="1" x14ac:dyDescent="0.2">
      <c r="A49" s="47"/>
      <c r="B49" s="48" t="s">
        <v>4</v>
      </c>
      <c r="C49" s="106" t="str">
        <f>IF(SUM(C14:C48)&gt;1,SUM(C14:C48)/COUNTA(C14:C48),"-")</f>
        <v>-</v>
      </c>
      <c r="D49" s="106" t="str">
        <f>IF(SUM(D14:D48)&gt;1,SUM(D14:D48)/COUNTA(D14:D48),"-")</f>
        <v>-</v>
      </c>
      <c r="E49" s="106" t="str">
        <f t="shared" ref="E49:J49" si="13">IF(SUM(E14:E48)&gt;1,SUM(E14:E48)/COUNTA(E14:E48),"-")</f>
        <v>-</v>
      </c>
      <c r="F49" s="106" t="str">
        <f>IF(SUM(F14:F48)&gt;1,SUM(F14:F48)/COUNTA(F14:F48),"-")</f>
        <v>-</v>
      </c>
      <c r="G49" s="106" t="str">
        <f t="shared" si="13"/>
        <v>-</v>
      </c>
      <c r="H49" s="106" t="str">
        <f t="shared" si="13"/>
        <v>-</v>
      </c>
      <c r="I49" s="106" t="str">
        <f t="shared" si="13"/>
        <v>-</v>
      </c>
      <c r="J49" s="106" t="str">
        <f t="shared" si="13"/>
        <v>-</v>
      </c>
      <c r="K49" s="37"/>
      <c r="L49" s="37"/>
      <c r="M49" s="37"/>
      <c r="N49" s="37"/>
      <c r="O49" s="37"/>
      <c r="P49" s="37"/>
      <c r="Q49" s="38"/>
      <c r="R49" s="38"/>
      <c r="S49" s="38"/>
      <c r="T49" s="49"/>
      <c r="U49" s="113"/>
      <c r="V49" s="15"/>
      <c r="W49" s="22"/>
      <c r="X49" s="16"/>
    </row>
    <row r="50" spans="1:24" ht="20.100000000000001" customHeight="1" thickTop="1" x14ac:dyDescent="0.15">
      <c r="A50" s="45"/>
      <c r="B50" s="31" t="s">
        <v>12</v>
      </c>
      <c r="C50" s="34"/>
      <c r="D50" s="34"/>
      <c r="E50" s="34"/>
      <c r="F50" s="34"/>
      <c r="G50" s="34"/>
      <c r="H50" s="34"/>
      <c r="I50" s="34"/>
      <c r="J50" s="153"/>
      <c r="K50" s="41" t="str">
        <f>IF(SUM(C14:C48)&gt;1,AVERAGE(K14:K48),"-")</f>
        <v>-</v>
      </c>
      <c r="L50" s="41" t="str">
        <f>IF(SUM(D14:D48)&gt;1,AVERAGE(L14:L48),"-")</f>
        <v>-</v>
      </c>
      <c r="M50" s="41" t="str">
        <f>IF(SUM(F14:F48)&gt;1,AVERAGE(M14:M48),"-")</f>
        <v>-</v>
      </c>
      <c r="N50" s="41" t="str">
        <f>IF(SUM(G14:G48)&gt;1,AVERAGE(N14:N48),"-")</f>
        <v>-</v>
      </c>
      <c r="O50" s="41" t="str">
        <f t="shared" ref="O50" si="14">IF(SUM(I14:I48)&gt;1,AVERAGE(O14:O48),"-")</f>
        <v>-</v>
      </c>
      <c r="P50" s="34" t="str">
        <f>CHOOSE(FREQUENCY({0;1.01;5.43;7.01;8.01},K50),"-","onvol","vol","goed","uitst")</f>
        <v>-</v>
      </c>
      <c r="Q50" s="34" t="str">
        <f>CHOOSE(FREQUENCY({0;1.01;5.43;7.01;8.01},L50),"-","onvol","vol","goed","uitst")</f>
        <v>-</v>
      </c>
      <c r="R50" s="34" t="str">
        <f>CHOOSE(FREQUENCY({0;1.01;5.43;7.01;8.01},M50),"-","onvol","vol","goed","uitst")</f>
        <v>-</v>
      </c>
      <c r="S50" s="34" t="str">
        <f>CHOOSE(FREQUENCY({0;1.01;5.43;7.01;8.01},N50),"-","onvol","vol","goed","uitst")</f>
        <v>-</v>
      </c>
      <c r="T50" s="116" t="str">
        <f>CHOOSE(FREQUENCY({0;1.01;5.43;7.01;8.01},O50),"-","onvol","vol","goed","uitst")</f>
        <v>-</v>
      </c>
      <c r="U50" s="117" t="str">
        <f>IF(SUM(U14:U48)&gt;1,AVERAGE(U14:U48),"-")</f>
        <v>-</v>
      </c>
      <c r="V50" s="15"/>
      <c r="W50" s="22"/>
      <c r="X50" s="16"/>
    </row>
    <row r="51" spans="1:24" s="28" customFormat="1" ht="18.95" customHeight="1" x14ac:dyDescent="0.15">
      <c r="A51" s="50"/>
      <c r="B51" s="23"/>
      <c r="C51" s="24" t="str">
        <f>IF(C55=0,"OK","Fout")</f>
        <v>OK</v>
      </c>
      <c r="D51" s="24" t="str">
        <f t="shared" ref="D51:O51" si="15">IF(D55=0,"OK","Fout")</f>
        <v>OK</v>
      </c>
      <c r="E51" s="24" t="str">
        <f t="shared" si="15"/>
        <v>OK</v>
      </c>
      <c r="F51" s="24" t="str">
        <f t="shared" si="15"/>
        <v>OK</v>
      </c>
      <c r="G51" s="24" t="str">
        <f t="shared" si="15"/>
        <v>OK</v>
      </c>
      <c r="H51" s="24" t="str">
        <f t="shared" si="15"/>
        <v>OK</v>
      </c>
      <c r="I51" s="24" t="str">
        <f t="shared" si="15"/>
        <v>OK</v>
      </c>
      <c r="J51" s="24" t="str">
        <f t="shared" si="15"/>
        <v>OK</v>
      </c>
      <c r="K51" s="24" t="str">
        <f>IF(K55=0,"OK","Fout")</f>
        <v>OK</v>
      </c>
      <c r="L51" s="24" t="str">
        <f t="shared" si="15"/>
        <v>OK</v>
      </c>
      <c r="M51" s="24" t="str">
        <f t="shared" si="15"/>
        <v>OK</v>
      </c>
      <c r="N51" s="24" t="str">
        <f t="shared" si="15"/>
        <v>OK</v>
      </c>
      <c r="O51" s="24" t="str">
        <f t="shared" si="15"/>
        <v>OK</v>
      </c>
      <c r="P51" s="24"/>
      <c r="Q51" s="24"/>
      <c r="R51" s="24"/>
      <c r="S51" s="24"/>
      <c r="T51" s="83"/>
      <c r="U51" s="114"/>
      <c r="V51" s="26"/>
      <c r="W51" s="27"/>
      <c r="X51" s="25"/>
    </row>
    <row r="52" spans="1:24" s="28" customFormat="1" ht="10.5" x14ac:dyDescent="0.15">
      <c r="A52" s="50"/>
      <c r="B52" s="23"/>
      <c r="C52" s="183" t="s">
        <v>14</v>
      </c>
      <c r="D52" s="24"/>
      <c r="E52" s="24"/>
      <c r="F52" s="24"/>
      <c r="G52" s="24"/>
      <c r="H52" s="24"/>
      <c r="I52" s="24"/>
      <c r="J52" s="24"/>
      <c r="K52" s="24"/>
      <c r="L52" s="24"/>
      <c r="M52" s="24"/>
      <c r="N52" s="24"/>
      <c r="O52" s="24"/>
      <c r="P52" s="24"/>
      <c r="Q52" s="24"/>
      <c r="R52" s="24"/>
      <c r="S52" s="24"/>
      <c r="T52" s="182"/>
      <c r="U52" s="114"/>
      <c r="V52" s="26"/>
      <c r="W52" s="27"/>
      <c r="X52" s="25"/>
    </row>
    <row r="53" spans="1:24" s="27" customFormat="1" ht="26.25" customHeight="1" x14ac:dyDescent="0.15">
      <c r="A53" s="51"/>
      <c r="B53" s="52"/>
      <c r="C53" s="184" t="s">
        <v>64</v>
      </c>
      <c r="D53" s="185"/>
      <c r="E53" s="185"/>
      <c r="F53" s="185"/>
      <c r="G53" s="185"/>
      <c r="H53" s="185"/>
      <c r="I53" s="185"/>
      <c r="J53" s="185"/>
      <c r="K53" s="185"/>
      <c r="L53" s="185"/>
      <c r="M53" s="185"/>
      <c r="N53" s="185"/>
      <c r="O53" s="185"/>
      <c r="P53" s="185"/>
      <c r="Q53" s="185"/>
      <c r="R53" s="185"/>
      <c r="S53" s="185"/>
      <c r="T53" s="186"/>
      <c r="U53" s="115"/>
      <c r="V53" s="26"/>
      <c r="X53" s="25"/>
    </row>
    <row r="54" spans="1:24" hidden="1" x14ac:dyDescent="0.15">
      <c r="A54" s="29">
        <f>COUNTA($B$14:$B$48)</f>
        <v>0</v>
      </c>
      <c r="D54" s="30"/>
      <c r="E54" s="30">
        <f>COUNTA(E14:E48)</f>
        <v>0</v>
      </c>
      <c r="F54" s="30">
        <f>COUNTA(F14:F48)</f>
        <v>0</v>
      </c>
      <c r="G54" s="30">
        <f>COUNTA(G14:G48)</f>
        <v>0</v>
      </c>
      <c r="H54" s="30">
        <f>COUNTA(H14:H48)</f>
        <v>0</v>
      </c>
      <c r="I54" s="30">
        <f>COUNTA(I14:I48)</f>
        <v>0</v>
      </c>
      <c r="J54" s="30">
        <f>COUNTA(J14:J48)</f>
        <v>0</v>
      </c>
      <c r="L54" s="30"/>
      <c r="M54" s="30">
        <f>COUNT(M14:M48)</f>
        <v>0</v>
      </c>
      <c r="N54" s="30">
        <f>COUNT(N14:N48)</f>
        <v>0</v>
      </c>
      <c r="O54" s="30">
        <f>COUNT(O14:O48)</f>
        <v>0</v>
      </c>
      <c r="Q54" s="30"/>
      <c r="R54" s="30"/>
      <c r="S54" s="30"/>
      <c r="T54" s="30"/>
    </row>
    <row r="55" spans="1:24" hidden="1" x14ac:dyDescent="0.15">
      <c r="D55" s="30"/>
      <c r="E55" s="30">
        <f t="shared" ref="E55:J55" si="16">$A$54-E54</f>
        <v>0</v>
      </c>
      <c r="F55" s="30">
        <f t="shared" si="16"/>
        <v>0</v>
      </c>
      <c r="G55" s="30">
        <f t="shared" si="16"/>
        <v>0</v>
      </c>
      <c r="H55" s="30">
        <f t="shared" si="16"/>
        <v>0</v>
      </c>
      <c r="I55" s="30">
        <f t="shared" si="16"/>
        <v>0</v>
      </c>
      <c r="J55" s="30">
        <f t="shared" si="16"/>
        <v>0</v>
      </c>
      <c r="L55" s="30"/>
      <c r="M55" s="30">
        <f t="shared" ref="M55:O55" si="17">$A$54-M54</f>
        <v>0</v>
      </c>
      <c r="N55" s="30">
        <f t="shared" si="17"/>
        <v>0</v>
      </c>
      <c r="O55" s="30">
        <f t="shared" si="17"/>
        <v>0</v>
      </c>
      <c r="Q55" s="30"/>
      <c r="R55" s="30"/>
      <c r="S55" s="30"/>
      <c r="T55" s="30"/>
    </row>
    <row r="56" spans="1:24" x14ac:dyDescent="0.15">
      <c r="D56" s="30"/>
      <c r="E56" s="30"/>
      <c r="F56" s="30"/>
      <c r="G56" s="30"/>
      <c r="H56" s="30"/>
      <c r="I56" s="30"/>
      <c r="J56" s="30"/>
      <c r="L56" s="30"/>
      <c r="M56" s="30"/>
      <c r="N56" s="30"/>
      <c r="O56" s="30"/>
      <c r="Q56" s="30"/>
      <c r="R56" s="30"/>
      <c r="S56" s="30"/>
      <c r="T56" s="30"/>
    </row>
    <row r="58" spans="1:24" x14ac:dyDescent="0.15">
      <c r="D58" s="30"/>
    </row>
  </sheetData>
  <sheetProtection password="EE81" sheet="1" objects="1" scenarios="1" selectLockedCells="1"/>
  <mergeCells count="4">
    <mergeCell ref="C3:I3"/>
    <mergeCell ref="K3:O3"/>
    <mergeCell ref="P3:T3"/>
    <mergeCell ref="C53:T53"/>
  </mergeCells>
  <phoneticPr fontId="19" type="noConversion"/>
  <conditionalFormatting sqref="C51:T51 D52:T52">
    <cfRule type="containsText" dxfId="15" priority="4" stopIfTrue="1" operator="containsText" text="Fout">
      <formula>NOT(ISERROR(SEARCH("Fout",C51)))</formula>
    </cfRule>
    <cfRule type="containsText" dxfId="14" priority="5" stopIfTrue="1" operator="containsText" text="OK">
      <formula>NOT(ISERROR(SEARCH("OK",C51)))</formula>
    </cfRule>
  </conditionalFormatting>
  <conditionalFormatting sqref="C20:J48">
    <cfRule type="expression" dxfId="13" priority="2">
      <formula>OR(AND(COUNTA(C$12:C$63)&gt;0,NOT(ISBLANK($B20)),ISBLANK(C20)), AND(NOT(ISBLANK(C20)), ISBLANK($B20)))</formula>
    </cfRule>
  </conditionalFormatting>
  <conditionalFormatting sqref="C14:J48">
    <cfRule type="expression" dxfId="12" priority="1">
      <formula>OR(AND(COUNTA(C$14:C$48)&gt;0,NOT(ISBLANK($B14)),ISBLANK(C14)), AND(NOT(ISBLANK(C14)), ISBLANK($B14)))</formula>
    </cfRule>
  </conditionalFormatting>
  <printOptions horizontalCentered="1"/>
  <pageMargins left="0.35000000000000003" right="0.35000000000000003" top="0.67" bottom="0.67" header="0.31" footer="0.31"/>
  <pageSetup paperSize="9" scale="52" orientation="portrait" r:id="rId1"/>
  <headerFooter alignWithMargins="0">
    <oddHeader>&amp;L&amp;K000000Argus Clou&amp;R&amp;K000000&amp;A</oddHeader>
    <oddFooter>&amp;L&amp;K000000© 2012 - Malmberg, Den Bosch&amp;R&amp;K000000&amp;D</oddFooter>
  </headerFooter>
  <colBreaks count="1" manualBreakCount="1">
    <brk id="20"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AD57"/>
  <sheetViews>
    <sheetView showGridLines="0" workbookViewId="0">
      <pane xSplit="2" ySplit="12" topLeftCell="C50" activePane="bottomRight" state="frozen"/>
      <selection activeCell="H42" sqref="H42"/>
      <selection pane="topRight" activeCell="H42" sqref="H42"/>
      <selection pane="bottomLeft" activeCell="H42" sqref="H42"/>
      <selection pane="bottomRight" activeCell="M6" sqref="M6"/>
    </sheetView>
  </sheetViews>
  <sheetFormatPr defaultColWidth="8.875" defaultRowHeight="11.25" x14ac:dyDescent="0.15"/>
  <cols>
    <col min="1" max="1" width="3.125" style="29" customWidth="1"/>
    <col min="2" max="2" width="22.625" style="5" customWidth="1"/>
    <col min="3" max="4" width="7" style="30" customWidth="1"/>
    <col min="5" max="12" width="7.375" style="5" customWidth="1"/>
    <col min="13" max="13" width="7.375" style="30" customWidth="1"/>
    <col min="14" max="14" width="7.875" style="5" customWidth="1"/>
    <col min="15" max="17" width="7.375" style="5" customWidth="1"/>
    <col min="18" max="18" width="7.375" style="30" customWidth="1"/>
    <col min="19" max="22" width="7.375" style="5" customWidth="1"/>
    <col min="23" max="23" width="11.125" style="3" customWidth="1"/>
    <col min="24" max="24" width="21" style="4" hidden="1" customWidth="1"/>
    <col min="25" max="25" width="4.375" style="3" hidden="1" customWidth="1"/>
    <col min="26" max="26" width="8.875" style="3" hidden="1" customWidth="1"/>
    <col min="27" max="30" width="8.875" style="5" hidden="1" customWidth="1"/>
    <col min="31" max="16384" width="8.875" style="5"/>
  </cols>
  <sheetData>
    <row r="1" spans="1:30" ht="19.5" x14ac:dyDescent="0.2">
      <c r="A1" s="101" t="s">
        <v>44</v>
      </c>
      <c r="W1" s="168" t="s">
        <v>61</v>
      </c>
    </row>
    <row r="2" spans="1:30" ht="24" customHeight="1" x14ac:dyDescent="0.15">
      <c r="A2" s="101" t="s">
        <v>48</v>
      </c>
      <c r="B2" s="98"/>
      <c r="C2" s="99"/>
      <c r="D2" s="99"/>
      <c r="E2" s="98"/>
      <c r="F2" s="98"/>
      <c r="G2" s="98"/>
      <c r="H2" s="98"/>
      <c r="I2" s="98"/>
      <c r="J2" s="98"/>
      <c r="K2" s="98"/>
      <c r="L2" s="98"/>
      <c r="M2" s="99"/>
      <c r="N2" s="98"/>
      <c r="O2" s="98"/>
      <c r="P2" s="98"/>
      <c r="Q2" s="98"/>
      <c r="R2" s="99"/>
      <c r="S2" s="98"/>
      <c r="T2" s="98"/>
      <c r="U2" s="98"/>
      <c r="V2" s="98"/>
    </row>
    <row r="3" spans="1:30" s="10" customFormat="1" ht="22.5" customHeight="1" x14ac:dyDescent="0.25">
      <c r="A3" s="100" t="s">
        <v>43</v>
      </c>
      <c r="B3" s="97"/>
      <c r="C3" s="180" t="s">
        <v>0</v>
      </c>
      <c r="D3" s="180"/>
      <c r="E3" s="180"/>
      <c r="F3" s="180"/>
      <c r="G3" s="180"/>
      <c r="H3" s="180"/>
      <c r="I3" s="180"/>
      <c r="J3" s="180"/>
      <c r="K3" s="180"/>
      <c r="L3" s="181"/>
      <c r="M3" s="180" t="s">
        <v>58</v>
      </c>
      <c r="N3" s="180"/>
      <c r="O3" s="180"/>
      <c r="P3" s="180"/>
      <c r="Q3" s="181"/>
      <c r="R3" s="179" t="s">
        <v>11</v>
      </c>
      <c r="S3" s="180"/>
      <c r="T3" s="180"/>
      <c r="U3" s="180"/>
      <c r="V3" s="181"/>
      <c r="W3" s="107" t="s">
        <v>45</v>
      </c>
      <c r="X3" s="8"/>
      <c r="Y3" s="9"/>
      <c r="Z3" s="7"/>
      <c r="AA3" s="7"/>
      <c r="AB3" s="7"/>
    </row>
    <row r="4" spans="1:30" s="10" customFormat="1" ht="12" customHeight="1" x14ac:dyDescent="0.15">
      <c r="A4" s="84" t="s">
        <v>25</v>
      </c>
      <c r="B4" s="80"/>
      <c r="E4" s="12"/>
      <c r="F4" s="12"/>
      <c r="G4" s="12"/>
      <c r="H4" s="12"/>
      <c r="I4" s="12"/>
      <c r="J4" s="12"/>
      <c r="K4" s="12"/>
      <c r="L4" s="13"/>
      <c r="M4" s="66"/>
      <c r="N4" s="12"/>
      <c r="O4" s="12"/>
      <c r="P4" s="12"/>
      <c r="Q4" s="12"/>
      <c r="R4" s="14"/>
      <c r="S4" s="12"/>
      <c r="T4" s="12"/>
      <c r="U4" s="12"/>
      <c r="V4" s="13"/>
      <c r="W4" s="108"/>
      <c r="X4" s="8"/>
      <c r="Y4" s="9"/>
      <c r="Z4" s="7"/>
      <c r="AA4" s="7"/>
      <c r="AB4" s="7"/>
    </row>
    <row r="5" spans="1:30" s="10" customFormat="1" ht="12.95" customHeight="1" x14ac:dyDescent="0.15">
      <c r="A5" s="84" t="s">
        <v>26</v>
      </c>
      <c r="B5" s="79"/>
      <c r="C5" s="78" t="s">
        <v>42</v>
      </c>
      <c r="D5" s="78"/>
      <c r="L5" s="74"/>
      <c r="M5" s="11" t="s">
        <v>63</v>
      </c>
      <c r="R5" s="14"/>
      <c r="S5" s="12"/>
      <c r="T5" s="12"/>
      <c r="U5" s="12"/>
      <c r="V5" s="13"/>
      <c r="W5" s="108"/>
      <c r="X5" s="8"/>
      <c r="Y5" s="9"/>
      <c r="Z5" s="7"/>
      <c r="AA5" s="7"/>
      <c r="AB5" s="7"/>
    </row>
    <row r="6" spans="1:30" s="10" customFormat="1" ht="15.95" customHeight="1" x14ac:dyDescent="0.15">
      <c r="A6" s="77"/>
      <c r="B6" s="81"/>
      <c r="E6" s="12"/>
      <c r="F6" s="12"/>
      <c r="G6" s="12"/>
      <c r="H6" s="12"/>
      <c r="I6" s="12"/>
      <c r="J6" s="12"/>
      <c r="K6" s="12"/>
      <c r="L6" s="13"/>
      <c r="M6" s="72">
        <v>0.7</v>
      </c>
      <c r="N6" s="72">
        <v>0.7</v>
      </c>
      <c r="O6" s="72">
        <v>0.7</v>
      </c>
      <c r="P6" s="72">
        <v>0.7</v>
      </c>
      <c r="Q6" s="73">
        <v>0.7</v>
      </c>
      <c r="R6" s="14"/>
      <c r="S6" s="12"/>
      <c r="T6" s="12"/>
      <c r="U6" s="12"/>
      <c r="V6" s="13"/>
      <c r="W6" s="108"/>
      <c r="X6" s="8"/>
      <c r="Y6" s="9"/>
      <c r="Z6" s="7"/>
      <c r="AA6" s="7"/>
      <c r="AB6" s="7"/>
    </row>
    <row r="7" spans="1:30" s="10" customFormat="1" ht="15.95" customHeight="1" x14ac:dyDescent="0.15">
      <c r="A7" s="42"/>
      <c r="B7" s="81"/>
      <c r="C7" s="78"/>
      <c r="D7" s="78"/>
      <c r="E7" s="12"/>
      <c r="F7" s="12"/>
      <c r="G7" s="12"/>
      <c r="H7" s="12"/>
      <c r="L7" s="75" t="s">
        <v>24</v>
      </c>
      <c r="M7" s="65">
        <f>M6*M8</f>
        <v>41.23</v>
      </c>
      <c r="N7" s="65">
        <f>N6*N8</f>
        <v>41.16</v>
      </c>
      <c r="O7" s="65">
        <f>O6*O8</f>
        <v>41.23</v>
      </c>
      <c r="P7" s="65">
        <f>P6*P8</f>
        <v>41.3</v>
      </c>
      <c r="Q7" s="65">
        <f>Q6*Q8</f>
        <v>41.3</v>
      </c>
      <c r="R7" s="14"/>
      <c r="S7" s="12"/>
      <c r="T7" s="12"/>
      <c r="U7" s="12"/>
      <c r="V7" s="13"/>
      <c r="W7" s="108"/>
      <c r="X7" s="8"/>
      <c r="Y7" s="9"/>
      <c r="Z7" s="7"/>
      <c r="AA7" s="7"/>
      <c r="AB7" s="7"/>
    </row>
    <row r="8" spans="1:30" s="10" customFormat="1" ht="15.95" customHeight="1" x14ac:dyDescent="0.15">
      <c r="A8" s="42"/>
      <c r="B8" s="64"/>
      <c r="C8" s="78"/>
      <c r="E8" s="12"/>
      <c r="F8" s="12"/>
      <c r="G8" s="12"/>
      <c r="H8" s="12"/>
      <c r="I8" s="12"/>
      <c r="J8" s="12"/>
      <c r="K8" s="12"/>
      <c r="L8" s="13"/>
      <c r="M8" s="76">
        <f>'scores 5 tm 8'!L12</f>
        <v>58.9</v>
      </c>
      <c r="N8" s="76">
        <f>'scores 5 tm 8'!M12</f>
        <v>58.8</v>
      </c>
      <c r="O8" s="76">
        <f>'scores 5 tm 8'!N12</f>
        <v>58.9</v>
      </c>
      <c r="P8" s="76">
        <f>'scores 5 tm 8'!O12</f>
        <v>59</v>
      </c>
      <c r="Q8" s="76">
        <f>'scores 5 tm 8'!P12</f>
        <v>59</v>
      </c>
      <c r="R8" s="14"/>
      <c r="S8" s="12"/>
      <c r="T8" s="12"/>
      <c r="U8" s="12"/>
      <c r="V8" s="13"/>
      <c r="W8" s="108"/>
      <c r="X8" s="8"/>
      <c r="Y8" s="9"/>
      <c r="Z8" s="7"/>
      <c r="AA8" s="7"/>
      <c r="AB8" s="7"/>
    </row>
    <row r="9" spans="1:30" s="10" customFormat="1" ht="15.95" hidden="1" customHeight="1" x14ac:dyDescent="0.15">
      <c r="A9" s="77"/>
      <c r="B9" s="81"/>
      <c r="C9" s="78"/>
      <c r="E9" s="12"/>
      <c r="F9" s="12"/>
      <c r="G9" s="12"/>
      <c r="H9" s="12"/>
      <c r="I9" s="12"/>
      <c r="J9" s="12"/>
      <c r="K9" s="12"/>
      <c r="L9" s="75" t="s">
        <v>62</v>
      </c>
      <c r="M9" s="72">
        <f>M6</f>
        <v>0.7</v>
      </c>
      <c r="N9" s="72">
        <f>N6</f>
        <v>0.7</v>
      </c>
      <c r="O9" s="72">
        <f t="shared" ref="O9:P9" si="0">O6</f>
        <v>0.7</v>
      </c>
      <c r="P9" s="72">
        <f t="shared" si="0"/>
        <v>0.7</v>
      </c>
      <c r="Q9" s="73">
        <f>Q6</f>
        <v>0.7</v>
      </c>
      <c r="R9" s="14"/>
      <c r="S9" s="12"/>
      <c r="T9" s="12"/>
      <c r="U9" s="12"/>
      <c r="V9" s="13"/>
      <c r="W9" s="108"/>
      <c r="X9" s="8"/>
      <c r="Y9" s="9"/>
      <c r="Z9" s="7"/>
      <c r="AA9" s="7"/>
      <c r="AB9" s="7"/>
    </row>
    <row r="10" spans="1:30" s="10" customFormat="1" ht="15.95" hidden="1" customHeight="1" x14ac:dyDescent="0.15">
      <c r="A10" s="42"/>
      <c r="B10" s="81"/>
      <c r="C10" s="78"/>
      <c r="D10" s="78"/>
      <c r="E10" s="12"/>
      <c r="F10" s="12"/>
      <c r="G10" s="12"/>
      <c r="H10" s="12"/>
      <c r="L10" s="75" t="s">
        <v>24</v>
      </c>
      <c r="M10" s="65">
        <f>M9*M11</f>
        <v>97.929999999999993</v>
      </c>
      <c r="N10" s="65">
        <f>N9*N11</f>
        <v>97.86</v>
      </c>
      <c r="O10" s="65">
        <f>O9*O11</f>
        <v>97.929999999999993</v>
      </c>
      <c r="P10" s="65">
        <f>P9*P11</f>
        <v>98</v>
      </c>
      <c r="Q10" s="65">
        <f>Q9*Q11</f>
        <v>98</v>
      </c>
      <c r="R10" s="14"/>
      <c r="S10" s="12"/>
      <c r="T10" s="12"/>
      <c r="U10" s="12"/>
      <c r="V10" s="13"/>
      <c r="W10" s="108"/>
      <c r="X10" s="8"/>
      <c r="Y10" s="9"/>
      <c r="Z10" s="7"/>
      <c r="AA10" s="7"/>
      <c r="AB10" s="7"/>
    </row>
    <row r="11" spans="1:30" s="10" customFormat="1" ht="15.95" hidden="1" customHeight="1" x14ac:dyDescent="0.15">
      <c r="A11" s="42"/>
      <c r="B11" s="64"/>
      <c r="C11" s="86"/>
      <c r="E11" s="12"/>
      <c r="F11" s="12"/>
      <c r="G11" s="12"/>
      <c r="H11" s="12"/>
      <c r="I11" s="12"/>
      <c r="J11" s="12"/>
      <c r="K11" s="12"/>
      <c r="L11" s="13"/>
      <c r="M11" s="76">
        <f>'scores 5 tm 8'!L12+81</f>
        <v>139.9</v>
      </c>
      <c r="N11" s="76">
        <f>'scores 5 tm 8'!M12+81</f>
        <v>139.80000000000001</v>
      </c>
      <c r="O11" s="76">
        <f>'scores 5 tm 8'!N12+81</f>
        <v>139.9</v>
      </c>
      <c r="P11" s="76">
        <f>'scores 5 tm 8'!O12+81</f>
        <v>140</v>
      </c>
      <c r="Q11" s="76">
        <f>'scores 5 tm 8'!P12+81</f>
        <v>140</v>
      </c>
      <c r="R11" s="14"/>
      <c r="S11" s="12"/>
      <c r="T11" s="12"/>
      <c r="U11" s="12"/>
      <c r="V11" s="13"/>
      <c r="W11" s="108"/>
      <c r="X11" s="8"/>
      <c r="Y11" s="9"/>
      <c r="Z11" s="7"/>
      <c r="AA11" s="7"/>
      <c r="AB11" s="7"/>
    </row>
    <row r="12" spans="1:30" ht="23.1" customHeight="1" x14ac:dyDescent="0.15">
      <c r="A12" s="43"/>
      <c r="B12" s="6"/>
      <c r="C12" s="67" t="s">
        <v>5</v>
      </c>
      <c r="D12" s="69"/>
      <c r="E12" s="67" t="s">
        <v>6</v>
      </c>
      <c r="F12" s="69"/>
      <c r="G12" s="67" t="s">
        <v>7</v>
      </c>
      <c r="H12" s="69"/>
      <c r="I12" s="67" t="s">
        <v>8</v>
      </c>
      <c r="J12" s="69"/>
      <c r="K12" s="67" t="s">
        <v>9</v>
      </c>
      <c r="L12" s="69"/>
      <c r="M12" s="68" t="str">
        <f>C12</f>
        <v>thema 1</v>
      </c>
      <c r="N12" s="68" t="str">
        <f>E12</f>
        <v>thema 2</v>
      </c>
      <c r="O12" s="68" t="str">
        <f>G12</f>
        <v>thema 3</v>
      </c>
      <c r="P12" s="68" t="str">
        <f>I12</f>
        <v>thema 4</v>
      </c>
      <c r="Q12" s="68" t="str">
        <f>K12</f>
        <v>thema 5</v>
      </c>
      <c r="R12" s="70" t="str">
        <f t="shared" ref="R12:V12" si="1">M12</f>
        <v>thema 1</v>
      </c>
      <c r="S12" s="71" t="str">
        <f t="shared" si="1"/>
        <v>thema 2</v>
      </c>
      <c r="T12" s="68" t="str">
        <f t="shared" si="1"/>
        <v>thema 3</v>
      </c>
      <c r="U12" s="68" t="str">
        <f t="shared" si="1"/>
        <v>thema 4</v>
      </c>
      <c r="V12" s="69" t="str">
        <f t="shared" si="1"/>
        <v>thema 5</v>
      </c>
      <c r="W12" s="109"/>
      <c r="X12" s="17"/>
      <c r="Y12" s="18"/>
      <c r="Z12" s="7" t="s">
        <v>53</v>
      </c>
      <c r="AA12" s="7" t="s">
        <v>54</v>
      </c>
      <c r="AB12" s="7" t="s">
        <v>55</v>
      </c>
      <c r="AC12" s="7" t="s">
        <v>56</v>
      </c>
      <c r="AD12" s="7" t="s">
        <v>57</v>
      </c>
    </row>
    <row r="13" spans="1:30" ht="32.1" customHeight="1" x14ac:dyDescent="0.15">
      <c r="A13" s="44"/>
      <c r="B13" s="19" t="s">
        <v>3</v>
      </c>
      <c r="C13" s="163" t="s">
        <v>51</v>
      </c>
      <c r="D13" s="164" t="s">
        <v>52</v>
      </c>
      <c r="E13" s="163" t="s">
        <v>51</v>
      </c>
      <c r="F13" s="164" t="s">
        <v>52</v>
      </c>
      <c r="G13" s="163" t="s">
        <v>51</v>
      </c>
      <c r="H13" s="164" t="s">
        <v>52</v>
      </c>
      <c r="I13" s="163" t="s">
        <v>51</v>
      </c>
      <c r="J13" s="164" t="s">
        <v>52</v>
      </c>
      <c r="K13" s="163" t="s">
        <v>51</v>
      </c>
      <c r="L13" s="165" t="s">
        <v>52</v>
      </c>
      <c r="M13" s="149" t="s">
        <v>13</v>
      </c>
      <c r="N13" s="150" t="s">
        <v>13</v>
      </c>
      <c r="O13" s="150" t="s">
        <v>13</v>
      </c>
      <c r="P13" s="150" t="s">
        <v>13</v>
      </c>
      <c r="Q13" s="150" t="s">
        <v>13</v>
      </c>
      <c r="R13" s="94"/>
      <c r="S13" s="33"/>
      <c r="T13" s="33"/>
      <c r="U13" s="33"/>
      <c r="V13" s="35"/>
      <c r="W13" s="110" t="s">
        <v>13</v>
      </c>
      <c r="X13" s="17"/>
      <c r="Y13" s="18"/>
      <c r="Z13" s="16"/>
      <c r="AA13" s="16"/>
      <c r="AB13" s="16"/>
    </row>
    <row r="14" spans="1:30" ht="20.100000000000001" customHeight="1" x14ac:dyDescent="0.15">
      <c r="A14" s="45">
        <v>1</v>
      </c>
      <c r="B14" s="1"/>
      <c r="C14" s="166"/>
      <c r="D14" s="167"/>
      <c r="E14" s="159"/>
      <c r="F14" s="159"/>
      <c r="G14" s="159"/>
      <c r="H14" s="159"/>
      <c r="I14" s="159"/>
      <c r="J14" s="160"/>
      <c r="K14" s="160"/>
      <c r="L14" s="160"/>
      <c r="M14" s="151" t="str">
        <f>IF(Z14=0,"-",IF(Z14&gt;$M$10,"6"+((Z14-$M$10)*(4/($M$11-$M$10))),"1"+(Z14*(5/$M$10))))</f>
        <v>-</v>
      </c>
      <c r="N14" s="152" t="str">
        <f>IF(AA14=0,"-",IF(AA14&gt;$N$10,"6"+((AA14-$N$10)*(4/($N$11-$N$10))),"1"+(AA14*(5/$N$10))))</f>
        <v>-</v>
      </c>
      <c r="O14" s="152" t="str">
        <f>IF(AB14=0,"-",IF(AB14&gt;$O$10,"6"+((AB14-$O$10)*(4/($O$11-$O$10))),"1"+(AB14*(5/$O$10))))</f>
        <v>-</v>
      </c>
      <c r="P14" s="152" t="str">
        <f>IF(AC14=0,"-",IF(AC14&gt;$P$10,"6"+((AC14-$P$10)*(4/($P$11-$P$10))),"1"+(AC14*(5/$P$10))))</f>
        <v>-</v>
      </c>
      <c r="Q14" s="153" t="str">
        <f>IF(AD14=0,"-",IF(AD14&gt;$Q$10,"6"+((AD14-$Q$10)*(4/($Q$11-$Q$10))),"1"+(AD14*(5/$Q$10))))</f>
        <v>-</v>
      </c>
      <c r="R14" s="95" t="str">
        <f>CHOOSE(FREQUENCY({0;1.01;5.43;7.01;8.01},M14),"-","onvol","vol","goed","uitst")</f>
        <v>-</v>
      </c>
      <c r="S14" s="36" t="str">
        <f>CHOOSE(FREQUENCY({0;1.01;5.43;7.01;8.01},N14),"-","onvol","vol","goed","uitst")</f>
        <v>-</v>
      </c>
      <c r="T14" s="36" t="str">
        <f>CHOOSE(FREQUENCY({0;1.01;5.43;7.01;8.01},O14),"-","onvol","vol","goed","uitst")</f>
        <v>-</v>
      </c>
      <c r="U14" s="36" t="str">
        <f>CHOOSE(FREQUENCY({0;1.01;5.43;7.01;8.01},P14),"-","onvol","vol","goed","uitst")</f>
        <v>-</v>
      </c>
      <c r="V14" s="60" t="str">
        <f>CHOOSE(FREQUENCY({0;1.01;5.43;7.01;8.01},Q14),"-","onvol","vol","goed","uitst")</f>
        <v>-</v>
      </c>
      <c r="W14" s="111" t="str">
        <f>IF(SUM(M14:Q14)&gt;1,(SUM(M14:Q14)/COUNT(M14:Q14)),"-")</f>
        <v>-</v>
      </c>
      <c r="X14" s="20" t="s">
        <v>1</v>
      </c>
      <c r="Y14" s="2">
        <v>139.9</v>
      </c>
      <c r="Z14" s="16">
        <f>(10*C14)+D14</f>
        <v>0</v>
      </c>
      <c r="AA14" s="16">
        <f>(10*E14)+F14</f>
        <v>0</v>
      </c>
      <c r="AB14" s="16">
        <f>(10*G14)+H14</f>
        <v>0</v>
      </c>
      <c r="AC14" s="16">
        <f>(10*I14)+J14</f>
        <v>0</v>
      </c>
      <c r="AD14" s="16">
        <f>(10*K14)+L14</f>
        <v>0</v>
      </c>
    </row>
    <row r="15" spans="1:30" ht="20.100000000000001" customHeight="1" x14ac:dyDescent="0.15">
      <c r="A15" s="45">
        <v>2</v>
      </c>
      <c r="B15" s="1"/>
      <c r="C15" s="62"/>
      <c r="D15" s="147"/>
      <c r="E15" s="56"/>
      <c r="F15" s="56"/>
      <c r="G15" s="56"/>
      <c r="H15" s="56"/>
      <c r="I15" s="56"/>
      <c r="J15" s="88"/>
      <c r="K15" s="88"/>
      <c r="L15" s="88"/>
      <c r="M15" s="151" t="str">
        <f>IF(Z15=0,"-",IF(Z15&gt;$M$10,"6"+((Z15-$M$10)*(4/($M$11-$M$10))),"1"+(Z15*(5/$M$10))))</f>
        <v>-</v>
      </c>
      <c r="N15" s="152" t="str">
        <f t="shared" ref="N15:N48" si="2">IF(AA15=0,"-",IF(AA15&gt;$N$10,"6"+((AA15-$N$10)*(4/($N$11-$N$10))),"1"+(AA15*(5/$N$10))))</f>
        <v>-</v>
      </c>
      <c r="O15" s="152" t="str">
        <f t="shared" ref="O15:O48" si="3">IF(AB15=0,"-",IF(AB15&gt;$O$10,"6"+((AB15-$O$10)*(4/($O$11-$O$10))),"1"+(AB15*(5/$O$10))))</f>
        <v>-</v>
      </c>
      <c r="P15" s="152" t="str">
        <f t="shared" ref="P15:P48" si="4">IF(AC15=0,"-",IF(AC15&gt;$P$10,"6"+((AC15-$P$10)*(4/($P$11-$P$10))),"1"+(AC15*(5/$P$10))))</f>
        <v>-</v>
      </c>
      <c r="Q15" s="153" t="str">
        <f t="shared" ref="Q15:Q48" si="5">IF(AD15=0,"-",IF(AD15&gt;$Q$10,"6"+((AD15-$Q$10)*(4/($Q$11-$Q$10))),"1"+(AD15*(5/$Q$10))))</f>
        <v>-</v>
      </c>
      <c r="R15" s="95" t="str">
        <f>CHOOSE(FREQUENCY({0;1.01;5.43;7.01;8.01},M15),"-","onvol","vol","goed","uitst")</f>
        <v>-</v>
      </c>
      <c r="S15" s="36" t="str">
        <f>CHOOSE(FREQUENCY({0;1.01;5.43;7.01;8.01},N15),"-","onvol","vol","goed","uitst")</f>
        <v>-</v>
      </c>
      <c r="T15" s="36" t="str">
        <f>CHOOSE(FREQUENCY({0;1.01;5.43;7.01;8.01},O15),"-","onvol","vol","goed","uitst")</f>
        <v>-</v>
      </c>
      <c r="U15" s="36" t="str">
        <f>CHOOSE(FREQUENCY({0;1.01;5.43;7.01;8.01},P15),"-","onvol","vol","goed","uitst")</f>
        <v>-</v>
      </c>
      <c r="V15" s="60" t="str">
        <f>CHOOSE(FREQUENCY({0;1.01;5.43;7.01;8.01},Q15),"-","onvol","vol","goed","uitst")</f>
        <v>-</v>
      </c>
      <c r="W15" s="111" t="str">
        <f t="shared" ref="W15:W48" si="6">IF(SUM(M15:Q15)&gt;1,(SUM(M15:Q15)/COUNT(M15:Q15)),"-")</f>
        <v>-</v>
      </c>
      <c r="X15" s="20" t="s">
        <v>2</v>
      </c>
      <c r="Y15" s="54">
        <f>Y16*Y14</f>
        <v>97.929999999999993</v>
      </c>
      <c r="Z15" s="16">
        <f t="shared" ref="Z15:Z48" si="7">(10*C15)+D15</f>
        <v>0</v>
      </c>
      <c r="AA15" s="16">
        <f t="shared" ref="AA15:AA48" si="8">(10*E15)+F15</f>
        <v>0</v>
      </c>
      <c r="AB15" s="16">
        <f t="shared" ref="AB15:AB48" si="9">(10*G15)+H15</f>
        <v>0</v>
      </c>
      <c r="AC15" s="16">
        <f t="shared" ref="AC15:AC48" si="10">(10*I15)+J15</f>
        <v>0</v>
      </c>
      <c r="AD15" s="16">
        <f t="shared" ref="AD15:AD48" si="11">(10*K15)+L15</f>
        <v>0</v>
      </c>
    </row>
    <row r="16" spans="1:30" ht="20.100000000000001" customHeight="1" x14ac:dyDescent="0.15">
      <c r="A16" s="45">
        <v>3</v>
      </c>
      <c r="B16" s="1"/>
      <c r="C16" s="62"/>
      <c r="D16" s="147"/>
      <c r="E16" s="56"/>
      <c r="F16" s="56"/>
      <c r="G16" s="56"/>
      <c r="H16" s="56"/>
      <c r="I16" s="56"/>
      <c r="J16" s="88"/>
      <c r="K16" s="88"/>
      <c r="L16" s="88"/>
      <c r="M16" s="151" t="str">
        <f>IF(Z16=0,"-",IF(Z16&gt;$M$10,"6"+((Z16-$M$10)*(4/($M$11-$M$10))),"1"+(Z16*(5/$M$10))))</f>
        <v>-</v>
      </c>
      <c r="N16" s="152" t="str">
        <f t="shared" si="2"/>
        <v>-</v>
      </c>
      <c r="O16" s="152" t="str">
        <f t="shared" si="3"/>
        <v>-</v>
      </c>
      <c r="P16" s="152" t="str">
        <f t="shared" si="4"/>
        <v>-</v>
      </c>
      <c r="Q16" s="153" t="str">
        <f t="shared" si="5"/>
        <v>-</v>
      </c>
      <c r="R16" s="95" t="str">
        <f>CHOOSE(FREQUENCY({0;1.01;5.43;7.01;8.01},M16),"-","onvol","vol","goed","uitst")</f>
        <v>-</v>
      </c>
      <c r="S16" s="36" t="str">
        <f>CHOOSE(FREQUENCY({0;1.01;5.43;7.01;8.01},N16),"-","onvol","vol","goed","uitst")</f>
        <v>-</v>
      </c>
      <c r="T16" s="36" t="str">
        <f>CHOOSE(FREQUENCY({0;1.01;5.43;7.01;8.01},O16),"-","onvol","vol","goed","uitst")</f>
        <v>-</v>
      </c>
      <c r="U16" s="36" t="str">
        <f>CHOOSE(FREQUENCY({0;1.01;5.43;7.01;8.01},P16),"-","onvol","vol","goed","uitst")</f>
        <v>-</v>
      </c>
      <c r="V16" s="60" t="str">
        <f>CHOOSE(FREQUENCY({0;1.01;5.43;7.01;8.01},Q16),"-","onvol","vol","goed","uitst")</f>
        <v>-</v>
      </c>
      <c r="W16" s="111" t="str">
        <f t="shared" si="6"/>
        <v>-</v>
      </c>
      <c r="X16" s="21" t="s">
        <v>15</v>
      </c>
      <c r="Y16" s="55">
        <v>0.7</v>
      </c>
      <c r="Z16" s="16">
        <f t="shared" si="7"/>
        <v>0</v>
      </c>
      <c r="AA16" s="16">
        <f t="shared" si="8"/>
        <v>0</v>
      </c>
      <c r="AB16" s="16">
        <f t="shared" si="9"/>
        <v>0</v>
      </c>
      <c r="AC16" s="16">
        <f t="shared" si="10"/>
        <v>0</v>
      </c>
      <c r="AD16" s="16">
        <f t="shared" si="11"/>
        <v>0</v>
      </c>
    </row>
    <row r="17" spans="1:30" ht="20.100000000000001" customHeight="1" x14ac:dyDescent="0.15">
      <c r="A17" s="45">
        <v>4</v>
      </c>
      <c r="B17" s="1"/>
      <c r="C17" s="62"/>
      <c r="D17" s="147"/>
      <c r="E17" s="56"/>
      <c r="F17" s="56"/>
      <c r="G17" s="56"/>
      <c r="H17" s="56"/>
      <c r="I17" s="56"/>
      <c r="J17" s="88"/>
      <c r="K17" s="88"/>
      <c r="L17" s="88"/>
      <c r="M17" s="151" t="str">
        <f t="shared" ref="M17:M48" si="12">IF(Z17=0,"-",IF(Z17&gt;$M$10,"6"+((Z17-$M$10)*(4/($M$11-$M$10))),"1"+(Z17*(5/$M$10))))</f>
        <v>-</v>
      </c>
      <c r="N17" s="152" t="str">
        <f t="shared" si="2"/>
        <v>-</v>
      </c>
      <c r="O17" s="152" t="str">
        <f t="shared" si="3"/>
        <v>-</v>
      </c>
      <c r="P17" s="152" t="str">
        <f t="shared" si="4"/>
        <v>-</v>
      </c>
      <c r="Q17" s="153" t="str">
        <f t="shared" si="5"/>
        <v>-</v>
      </c>
      <c r="R17" s="95" t="str">
        <f>CHOOSE(FREQUENCY({0;1.01;5.43;7.01;8.01},M17),"-","onvol","vol","goed","uitst")</f>
        <v>-</v>
      </c>
      <c r="S17" s="36" t="str">
        <f>CHOOSE(FREQUENCY({0;1.01;5.43;7.01;8.01},N17),"-","onvol","vol","goed","uitst")</f>
        <v>-</v>
      </c>
      <c r="T17" s="36" t="str">
        <f>CHOOSE(FREQUENCY({0;1.01;5.43;7.01;8.01},O17),"-","onvol","vol","goed","uitst")</f>
        <v>-</v>
      </c>
      <c r="U17" s="36" t="str">
        <f>CHOOSE(FREQUENCY({0;1.01;5.43;7.01;8.01},P17),"-","onvol","vol","goed","uitst")</f>
        <v>-</v>
      </c>
      <c r="V17" s="60" t="str">
        <f>CHOOSE(FREQUENCY({0;1.01;5.43;7.01;8.01},Q17),"-","onvol","vol","goed","uitst")</f>
        <v>-</v>
      </c>
      <c r="W17" s="111" t="str">
        <f t="shared" si="6"/>
        <v>-</v>
      </c>
      <c r="X17" s="15"/>
      <c r="Y17" s="22"/>
      <c r="Z17" s="16">
        <f t="shared" si="7"/>
        <v>0</v>
      </c>
      <c r="AA17" s="16">
        <f t="shared" si="8"/>
        <v>0</v>
      </c>
      <c r="AB17" s="16">
        <f t="shared" si="9"/>
        <v>0</v>
      </c>
      <c r="AC17" s="16">
        <f t="shared" si="10"/>
        <v>0</v>
      </c>
      <c r="AD17" s="16">
        <f t="shared" si="11"/>
        <v>0</v>
      </c>
    </row>
    <row r="18" spans="1:30" ht="20.100000000000001" customHeight="1" x14ac:dyDescent="0.15">
      <c r="A18" s="45">
        <v>5</v>
      </c>
      <c r="B18" s="1"/>
      <c r="C18" s="62"/>
      <c r="D18" s="147"/>
      <c r="E18" s="56"/>
      <c r="F18" s="56"/>
      <c r="G18" s="56"/>
      <c r="H18" s="56"/>
      <c r="I18" s="56"/>
      <c r="J18" s="88"/>
      <c r="K18" s="88"/>
      <c r="L18" s="88"/>
      <c r="M18" s="151" t="str">
        <f t="shared" si="12"/>
        <v>-</v>
      </c>
      <c r="N18" s="152" t="str">
        <f t="shared" si="2"/>
        <v>-</v>
      </c>
      <c r="O18" s="152" t="str">
        <f t="shared" si="3"/>
        <v>-</v>
      </c>
      <c r="P18" s="152" t="str">
        <f t="shared" si="4"/>
        <v>-</v>
      </c>
      <c r="Q18" s="153" t="str">
        <f t="shared" si="5"/>
        <v>-</v>
      </c>
      <c r="R18" s="95" t="str">
        <f>CHOOSE(FREQUENCY({0;1.01;5.43;7.01;8.01},M18),"-","onvol","vol","goed","uitst")</f>
        <v>-</v>
      </c>
      <c r="S18" s="36" t="str">
        <f>CHOOSE(FREQUENCY({0;1.01;5.43;7.01;8.01},N18),"-","onvol","vol","goed","uitst")</f>
        <v>-</v>
      </c>
      <c r="T18" s="36" t="str">
        <f>CHOOSE(FREQUENCY({0;1.01;5.43;7.01;8.01},O18),"-","onvol","vol","goed","uitst")</f>
        <v>-</v>
      </c>
      <c r="U18" s="36" t="str">
        <f>CHOOSE(FREQUENCY({0;1.01;5.43;7.01;8.01},P18),"-","onvol","vol","goed","uitst")</f>
        <v>-</v>
      </c>
      <c r="V18" s="60" t="str">
        <f>CHOOSE(FREQUENCY({0;1.01;5.43;7.01;8.01},Q18),"-","onvol","vol","goed","uitst")</f>
        <v>-</v>
      </c>
      <c r="W18" s="111" t="str">
        <f t="shared" si="6"/>
        <v>-</v>
      </c>
      <c r="X18" s="15"/>
      <c r="Y18" s="22"/>
      <c r="Z18" s="16">
        <f t="shared" si="7"/>
        <v>0</v>
      </c>
      <c r="AA18" s="16">
        <f t="shared" si="8"/>
        <v>0</v>
      </c>
      <c r="AB18" s="16">
        <f t="shared" si="9"/>
        <v>0</v>
      </c>
      <c r="AC18" s="16">
        <f t="shared" si="10"/>
        <v>0</v>
      </c>
      <c r="AD18" s="16">
        <f t="shared" si="11"/>
        <v>0</v>
      </c>
    </row>
    <row r="19" spans="1:30" ht="20.100000000000001" customHeight="1" x14ac:dyDescent="0.15">
      <c r="A19" s="45">
        <v>6</v>
      </c>
      <c r="B19" s="1"/>
      <c r="C19" s="62"/>
      <c r="D19" s="147"/>
      <c r="E19" s="56"/>
      <c r="F19" s="56"/>
      <c r="G19" s="56"/>
      <c r="H19" s="56"/>
      <c r="I19" s="56"/>
      <c r="J19" s="88"/>
      <c r="K19" s="88"/>
      <c r="L19" s="88"/>
      <c r="M19" s="151" t="str">
        <f t="shared" si="12"/>
        <v>-</v>
      </c>
      <c r="N19" s="152" t="str">
        <f t="shared" si="2"/>
        <v>-</v>
      </c>
      <c r="O19" s="152" t="str">
        <f t="shared" si="3"/>
        <v>-</v>
      </c>
      <c r="P19" s="152" t="str">
        <f t="shared" si="4"/>
        <v>-</v>
      </c>
      <c r="Q19" s="153" t="str">
        <f t="shared" si="5"/>
        <v>-</v>
      </c>
      <c r="R19" s="95" t="str">
        <f>CHOOSE(FREQUENCY({0;1.01;5.43;7.01;8.01},M19),"-","onvol","vol","goed","uitst")</f>
        <v>-</v>
      </c>
      <c r="S19" s="36" t="str">
        <f>CHOOSE(FREQUENCY({0;1.01;5.43;7.01;8.01},N19),"-","onvol","vol","goed","uitst")</f>
        <v>-</v>
      </c>
      <c r="T19" s="36" t="str">
        <f>CHOOSE(FREQUENCY({0;1.01;5.43;7.01;8.01},O19),"-","onvol","vol","goed","uitst")</f>
        <v>-</v>
      </c>
      <c r="U19" s="36" t="str">
        <f>CHOOSE(FREQUENCY({0;1.01;5.43;7.01;8.01},P19),"-","onvol","vol","goed","uitst")</f>
        <v>-</v>
      </c>
      <c r="V19" s="60" t="str">
        <f>CHOOSE(FREQUENCY({0;1.01;5.43;7.01;8.01},Q19),"-","onvol","vol","goed","uitst")</f>
        <v>-</v>
      </c>
      <c r="W19" s="111" t="str">
        <f t="shared" si="6"/>
        <v>-</v>
      </c>
      <c r="X19" s="15"/>
      <c r="Y19" s="22"/>
      <c r="Z19" s="16">
        <f t="shared" si="7"/>
        <v>0</v>
      </c>
      <c r="AA19" s="16">
        <f t="shared" si="8"/>
        <v>0</v>
      </c>
      <c r="AB19" s="16">
        <f t="shared" si="9"/>
        <v>0</v>
      </c>
      <c r="AC19" s="16">
        <f t="shared" si="10"/>
        <v>0</v>
      </c>
      <c r="AD19" s="16">
        <f t="shared" si="11"/>
        <v>0</v>
      </c>
    </row>
    <row r="20" spans="1:30" ht="20.100000000000001" customHeight="1" x14ac:dyDescent="0.15">
      <c r="A20" s="45">
        <v>7</v>
      </c>
      <c r="B20" s="1"/>
      <c r="C20" s="62"/>
      <c r="D20" s="147"/>
      <c r="E20" s="56"/>
      <c r="F20" s="56"/>
      <c r="G20" s="56"/>
      <c r="H20" s="56"/>
      <c r="I20" s="56"/>
      <c r="J20" s="88"/>
      <c r="K20" s="88"/>
      <c r="L20" s="88"/>
      <c r="M20" s="151" t="str">
        <f t="shared" si="12"/>
        <v>-</v>
      </c>
      <c r="N20" s="152" t="str">
        <f t="shared" si="2"/>
        <v>-</v>
      </c>
      <c r="O20" s="152" t="str">
        <f t="shared" si="3"/>
        <v>-</v>
      </c>
      <c r="P20" s="152" t="str">
        <f t="shared" si="4"/>
        <v>-</v>
      </c>
      <c r="Q20" s="153" t="str">
        <f t="shared" si="5"/>
        <v>-</v>
      </c>
      <c r="R20" s="95" t="str">
        <f>CHOOSE(FREQUENCY({0;1.01;5.43;7.01;8.01},M20),"-","onvol","vol","goed","uitst")</f>
        <v>-</v>
      </c>
      <c r="S20" s="36" t="str">
        <f>CHOOSE(FREQUENCY({0;1.01;5.43;7.01;8.01},N20),"-","onvol","vol","goed","uitst")</f>
        <v>-</v>
      </c>
      <c r="T20" s="36" t="str">
        <f>CHOOSE(FREQUENCY({0;1.01;5.43;7.01;8.01},O20),"-","onvol","vol","goed","uitst")</f>
        <v>-</v>
      </c>
      <c r="U20" s="36" t="str">
        <f>CHOOSE(FREQUENCY({0;1.01;5.43;7.01;8.01},P20),"-","onvol","vol","goed","uitst")</f>
        <v>-</v>
      </c>
      <c r="V20" s="60" t="str">
        <f>CHOOSE(FREQUENCY({0;1.01;5.43;7.01;8.01},Q20),"-","onvol","vol","goed","uitst")</f>
        <v>-</v>
      </c>
      <c r="W20" s="111" t="str">
        <f t="shared" si="6"/>
        <v>-</v>
      </c>
      <c r="X20" s="15"/>
      <c r="Y20" s="22"/>
      <c r="Z20" s="16">
        <f t="shared" si="7"/>
        <v>0</v>
      </c>
      <c r="AA20" s="16">
        <f t="shared" si="8"/>
        <v>0</v>
      </c>
      <c r="AB20" s="16">
        <f t="shared" si="9"/>
        <v>0</v>
      </c>
      <c r="AC20" s="16">
        <f t="shared" si="10"/>
        <v>0</v>
      </c>
      <c r="AD20" s="16">
        <f t="shared" si="11"/>
        <v>0</v>
      </c>
    </row>
    <row r="21" spans="1:30" ht="20.100000000000001" customHeight="1" x14ac:dyDescent="0.15">
      <c r="A21" s="45">
        <v>8</v>
      </c>
      <c r="B21" s="1"/>
      <c r="C21" s="62"/>
      <c r="D21" s="147"/>
      <c r="E21" s="56"/>
      <c r="F21" s="56"/>
      <c r="G21" s="56"/>
      <c r="H21" s="56"/>
      <c r="I21" s="56"/>
      <c r="J21" s="88"/>
      <c r="K21" s="88"/>
      <c r="L21" s="88"/>
      <c r="M21" s="151" t="str">
        <f t="shared" si="12"/>
        <v>-</v>
      </c>
      <c r="N21" s="152" t="str">
        <f t="shared" si="2"/>
        <v>-</v>
      </c>
      <c r="O21" s="152" t="str">
        <f t="shared" si="3"/>
        <v>-</v>
      </c>
      <c r="P21" s="152" t="str">
        <f t="shared" si="4"/>
        <v>-</v>
      </c>
      <c r="Q21" s="153" t="str">
        <f t="shared" si="5"/>
        <v>-</v>
      </c>
      <c r="R21" s="95" t="str">
        <f>CHOOSE(FREQUENCY({0;1.01;5.43;7.01;8.01},M21),"-","onvol","vol","goed","uitst")</f>
        <v>-</v>
      </c>
      <c r="S21" s="36" t="str">
        <f>CHOOSE(FREQUENCY({0;1.01;5.43;7.01;8.01},N21),"-","onvol","vol","goed","uitst")</f>
        <v>-</v>
      </c>
      <c r="T21" s="36" t="str">
        <f>CHOOSE(FREQUENCY({0;1.01;5.43;7.01;8.01},O21),"-","onvol","vol","goed","uitst")</f>
        <v>-</v>
      </c>
      <c r="U21" s="36" t="str">
        <f>CHOOSE(FREQUENCY({0;1.01;5.43;7.01;8.01},P21),"-","onvol","vol","goed","uitst")</f>
        <v>-</v>
      </c>
      <c r="V21" s="60" t="str">
        <f>CHOOSE(FREQUENCY({0;1.01;5.43;7.01;8.01},Q21),"-","onvol","vol","goed","uitst")</f>
        <v>-</v>
      </c>
      <c r="W21" s="111" t="str">
        <f t="shared" si="6"/>
        <v>-</v>
      </c>
      <c r="X21" s="15"/>
      <c r="Y21" s="22"/>
      <c r="Z21" s="16">
        <f t="shared" si="7"/>
        <v>0</v>
      </c>
      <c r="AA21" s="16">
        <f t="shared" si="8"/>
        <v>0</v>
      </c>
      <c r="AB21" s="16">
        <f t="shared" si="9"/>
        <v>0</v>
      </c>
      <c r="AC21" s="16">
        <f t="shared" si="10"/>
        <v>0</v>
      </c>
      <c r="AD21" s="16">
        <f t="shared" si="11"/>
        <v>0</v>
      </c>
    </row>
    <row r="22" spans="1:30" ht="20.100000000000001" customHeight="1" x14ac:dyDescent="0.15">
      <c r="A22" s="45">
        <v>9</v>
      </c>
      <c r="B22" s="1"/>
      <c r="C22" s="62"/>
      <c r="D22" s="147"/>
      <c r="E22" s="56"/>
      <c r="F22" s="56"/>
      <c r="G22" s="56"/>
      <c r="H22" s="56"/>
      <c r="I22" s="56"/>
      <c r="J22" s="88"/>
      <c r="K22" s="88"/>
      <c r="L22" s="88"/>
      <c r="M22" s="151" t="str">
        <f t="shared" si="12"/>
        <v>-</v>
      </c>
      <c r="N22" s="152" t="str">
        <f t="shared" si="2"/>
        <v>-</v>
      </c>
      <c r="O22" s="152" t="str">
        <f t="shared" si="3"/>
        <v>-</v>
      </c>
      <c r="P22" s="152" t="str">
        <f t="shared" si="4"/>
        <v>-</v>
      </c>
      <c r="Q22" s="153" t="str">
        <f t="shared" si="5"/>
        <v>-</v>
      </c>
      <c r="R22" s="95" t="str">
        <f>CHOOSE(FREQUENCY({0;1.01;5.43;7.01;8.01},M22),"-","onvol","vol","goed","uitst")</f>
        <v>-</v>
      </c>
      <c r="S22" s="36" t="str">
        <f>CHOOSE(FREQUENCY({0;1.01;5.43;7.01;8.01},N22),"-","onvol","vol","goed","uitst")</f>
        <v>-</v>
      </c>
      <c r="T22" s="36" t="str">
        <f>CHOOSE(FREQUENCY({0;1.01;5.43;7.01;8.01},O22),"-","onvol","vol","goed","uitst")</f>
        <v>-</v>
      </c>
      <c r="U22" s="36" t="str">
        <f>CHOOSE(FREQUENCY({0;1.01;5.43;7.01;8.01},P22),"-","onvol","vol","goed","uitst")</f>
        <v>-</v>
      </c>
      <c r="V22" s="60" t="str">
        <f>CHOOSE(FREQUENCY({0;1.01;5.43;7.01;8.01},Q22),"-","onvol","vol","goed","uitst")</f>
        <v>-</v>
      </c>
      <c r="W22" s="111" t="str">
        <f t="shared" si="6"/>
        <v>-</v>
      </c>
      <c r="X22" s="15"/>
      <c r="Y22" s="22"/>
      <c r="Z22" s="16">
        <f t="shared" si="7"/>
        <v>0</v>
      </c>
      <c r="AA22" s="16">
        <f t="shared" si="8"/>
        <v>0</v>
      </c>
      <c r="AB22" s="16">
        <f t="shared" si="9"/>
        <v>0</v>
      </c>
      <c r="AC22" s="16">
        <f t="shared" si="10"/>
        <v>0</v>
      </c>
      <c r="AD22" s="16">
        <f t="shared" si="11"/>
        <v>0</v>
      </c>
    </row>
    <row r="23" spans="1:30" ht="20.100000000000001" customHeight="1" x14ac:dyDescent="0.15">
      <c r="A23" s="45">
        <v>10</v>
      </c>
      <c r="B23" s="1"/>
      <c r="C23" s="62"/>
      <c r="D23" s="147"/>
      <c r="E23" s="56"/>
      <c r="F23" s="56"/>
      <c r="G23" s="56"/>
      <c r="H23" s="56"/>
      <c r="I23" s="56"/>
      <c r="J23" s="88"/>
      <c r="K23" s="88"/>
      <c r="L23" s="88"/>
      <c r="M23" s="151" t="str">
        <f t="shared" si="12"/>
        <v>-</v>
      </c>
      <c r="N23" s="152" t="str">
        <f t="shared" si="2"/>
        <v>-</v>
      </c>
      <c r="O23" s="152" t="str">
        <f t="shared" si="3"/>
        <v>-</v>
      </c>
      <c r="P23" s="152" t="str">
        <f t="shared" si="4"/>
        <v>-</v>
      </c>
      <c r="Q23" s="153" t="str">
        <f t="shared" si="5"/>
        <v>-</v>
      </c>
      <c r="R23" s="95" t="str">
        <f>CHOOSE(FREQUENCY({0;1.01;5.43;7.01;8.01},M23),"-","onvol","vol","goed","uitst")</f>
        <v>-</v>
      </c>
      <c r="S23" s="36" t="str">
        <f>CHOOSE(FREQUENCY({0;1.01;5.43;7.01;8.01},N23),"-","onvol","vol","goed","uitst")</f>
        <v>-</v>
      </c>
      <c r="T23" s="36" t="str">
        <f>CHOOSE(FREQUENCY({0;1.01;5.43;7.01;8.01},O23),"-","onvol","vol","goed","uitst")</f>
        <v>-</v>
      </c>
      <c r="U23" s="36" t="str">
        <f>CHOOSE(FREQUENCY({0;1.01;5.43;7.01;8.01},P23),"-","onvol","vol","goed","uitst")</f>
        <v>-</v>
      </c>
      <c r="V23" s="60" t="str">
        <f>CHOOSE(FREQUENCY({0;1.01;5.43;7.01;8.01},Q23),"-","onvol","vol","goed","uitst")</f>
        <v>-</v>
      </c>
      <c r="W23" s="111" t="str">
        <f t="shared" si="6"/>
        <v>-</v>
      </c>
      <c r="X23" s="15"/>
      <c r="Y23" s="22"/>
      <c r="Z23" s="16">
        <f t="shared" si="7"/>
        <v>0</v>
      </c>
      <c r="AA23" s="16">
        <f t="shared" si="8"/>
        <v>0</v>
      </c>
      <c r="AB23" s="16">
        <f t="shared" si="9"/>
        <v>0</v>
      </c>
      <c r="AC23" s="16">
        <f t="shared" si="10"/>
        <v>0</v>
      </c>
      <c r="AD23" s="16">
        <f t="shared" si="11"/>
        <v>0</v>
      </c>
    </row>
    <row r="24" spans="1:30" ht="20.100000000000001" customHeight="1" x14ac:dyDescent="0.15">
      <c r="A24" s="45">
        <v>11</v>
      </c>
      <c r="B24" s="1"/>
      <c r="C24" s="62"/>
      <c r="D24" s="147"/>
      <c r="E24" s="56"/>
      <c r="F24" s="56"/>
      <c r="G24" s="56"/>
      <c r="H24" s="56"/>
      <c r="I24" s="56"/>
      <c r="J24" s="88"/>
      <c r="K24" s="88"/>
      <c r="L24" s="88"/>
      <c r="M24" s="151" t="str">
        <f t="shared" si="12"/>
        <v>-</v>
      </c>
      <c r="N24" s="152" t="str">
        <f t="shared" si="2"/>
        <v>-</v>
      </c>
      <c r="O24" s="152" t="str">
        <f t="shared" si="3"/>
        <v>-</v>
      </c>
      <c r="P24" s="152" t="str">
        <f t="shared" si="4"/>
        <v>-</v>
      </c>
      <c r="Q24" s="153" t="str">
        <f t="shared" si="5"/>
        <v>-</v>
      </c>
      <c r="R24" s="95" t="str">
        <f>CHOOSE(FREQUENCY({0;1.01;5.43;7.01;8.01},M24),"-","onvol","vol","goed","uitst")</f>
        <v>-</v>
      </c>
      <c r="S24" s="36" t="str">
        <f>CHOOSE(FREQUENCY({0;1.01;5.43;7.01;8.01},N24),"-","onvol","vol","goed","uitst")</f>
        <v>-</v>
      </c>
      <c r="T24" s="36" t="str">
        <f>CHOOSE(FREQUENCY({0;1.01;5.43;7.01;8.01},O24),"-","onvol","vol","goed","uitst")</f>
        <v>-</v>
      </c>
      <c r="U24" s="36" t="str">
        <f>CHOOSE(FREQUENCY({0;1.01;5.43;7.01;8.01},P24),"-","onvol","vol","goed","uitst")</f>
        <v>-</v>
      </c>
      <c r="V24" s="60" t="str">
        <f>CHOOSE(FREQUENCY({0;1.01;5.43;7.01;8.01},Q24),"-","onvol","vol","goed","uitst")</f>
        <v>-</v>
      </c>
      <c r="W24" s="111" t="str">
        <f t="shared" si="6"/>
        <v>-</v>
      </c>
      <c r="X24" s="15"/>
      <c r="Y24" s="22"/>
      <c r="Z24" s="16">
        <f t="shared" si="7"/>
        <v>0</v>
      </c>
      <c r="AA24" s="16">
        <f t="shared" si="8"/>
        <v>0</v>
      </c>
      <c r="AB24" s="16">
        <f t="shared" si="9"/>
        <v>0</v>
      </c>
      <c r="AC24" s="16">
        <f t="shared" si="10"/>
        <v>0</v>
      </c>
      <c r="AD24" s="16">
        <f t="shared" si="11"/>
        <v>0</v>
      </c>
    </row>
    <row r="25" spans="1:30" ht="20.100000000000001" customHeight="1" x14ac:dyDescent="0.15">
      <c r="A25" s="45">
        <v>12</v>
      </c>
      <c r="B25" s="1"/>
      <c r="C25" s="62"/>
      <c r="D25" s="147"/>
      <c r="E25" s="56"/>
      <c r="F25" s="56"/>
      <c r="G25" s="56"/>
      <c r="H25" s="56"/>
      <c r="I25" s="56"/>
      <c r="J25" s="88"/>
      <c r="K25" s="88"/>
      <c r="L25" s="88"/>
      <c r="M25" s="151" t="str">
        <f t="shared" si="12"/>
        <v>-</v>
      </c>
      <c r="N25" s="152" t="str">
        <f t="shared" si="2"/>
        <v>-</v>
      </c>
      <c r="O25" s="152" t="str">
        <f t="shared" si="3"/>
        <v>-</v>
      </c>
      <c r="P25" s="152" t="str">
        <f t="shared" si="4"/>
        <v>-</v>
      </c>
      <c r="Q25" s="153" t="str">
        <f t="shared" si="5"/>
        <v>-</v>
      </c>
      <c r="R25" s="95" t="str">
        <f>CHOOSE(FREQUENCY({0;1.01;5.43;7.01;8.01},M25),"-","onvol","vol","goed","uitst")</f>
        <v>-</v>
      </c>
      <c r="S25" s="36" t="str">
        <f>CHOOSE(FREQUENCY({0;1.01;5.43;7.01;8.01},N25),"-","onvol","vol","goed","uitst")</f>
        <v>-</v>
      </c>
      <c r="T25" s="36" t="str">
        <f>CHOOSE(FREQUENCY({0;1.01;5.43;7.01;8.01},O25),"-","onvol","vol","goed","uitst")</f>
        <v>-</v>
      </c>
      <c r="U25" s="36" t="str">
        <f>CHOOSE(FREQUENCY({0;1.01;5.43;7.01;8.01},P25),"-","onvol","vol","goed","uitst")</f>
        <v>-</v>
      </c>
      <c r="V25" s="60" t="str">
        <f>CHOOSE(FREQUENCY({0;1.01;5.43;7.01;8.01},Q25),"-","onvol","vol","goed","uitst")</f>
        <v>-</v>
      </c>
      <c r="W25" s="111" t="str">
        <f t="shared" si="6"/>
        <v>-</v>
      </c>
      <c r="X25" s="15"/>
      <c r="Y25" s="22"/>
      <c r="Z25" s="16">
        <f t="shared" si="7"/>
        <v>0</v>
      </c>
      <c r="AA25" s="16">
        <f t="shared" si="8"/>
        <v>0</v>
      </c>
      <c r="AB25" s="16">
        <f t="shared" si="9"/>
        <v>0</v>
      </c>
      <c r="AC25" s="16">
        <f t="shared" si="10"/>
        <v>0</v>
      </c>
      <c r="AD25" s="16">
        <f t="shared" si="11"/>
        <v>0</v>
      </c>
    </row>
    <row r="26" spans="1:30" ht="20.100000000000001" customHeight="1" x14ac:dyDescent="0.15">
      <c r="A26" s="45">
        <v>13</v>
      </c>
      <c r="B26" s="1"/>
      <c r="C26" s="62"/>
      <c r="D26" s="147"/>
      <c r="E26" s="56"/>
      <c r="F26" s="56"/>
      <c r="G26" s="56"/>
      <c r="H26" s="56"/>
      <c r="I26" s="56"/>
      <c r="J26" s="88"/>
      <c r="K26" s="88"/>
      <c r="L26" s="88"/>
      <c r="M26" s="151" t="str">
        <f t="shared" si="12"/>
        <v>-</v>
      </c>
      <c r="N26" s="152" t="str">
        <f t="shared" si="2"/>
        <v>-</v>
      </c>
      <c r="O26" s="152" t="str">
        <f t="shared" si="3"/>
        <v>-</v>
      </c>
      <c r="P26" s="152" t="str">
        <f t="shared" si="4"/>
        <v>-</v>
      </c>
      <c r="Q26" s="153" t="str">
        <f t="shared" si="5"/>
        <v>-</v>
      </c>
      <c r="R26" s="95" t="str">
        <f>CHOOSE(FREQUENCY({0;1.01;5.43;7.01;8.01},M26),"-","onvol","vol","goed","uitst")</f>
        <v>-</v>
      </c>
      <c r="S26" s="36" t="str">
        <f>CHOOSE(FREQUENCY({0;1.01;5.43;7.01;8.01},N26),"-","onvol","vol","goed","uitst")</f>
        <v>-</v>
      </c>
      <c r="T26" s="36" t="str">
        <f>CHOOSE(FREQUENCY({0;1.01;5.43;7.01;8.01},O26),"-","onvol","vol","goed","uitst")</f>
        <v>-</v>
      </c>
      <c r="U26" s="36" t="str">
        <f>CHOOSE(FREQUENCY({0;1.01;5.43;7.01;8.01},P26),"-","onvol","vol","goed","uitst")</f>
        <v>-</v>
      </c>
      <c r="V26" s="60" t="str">
        <f>CHOOSE(FREQUENCY({0;1.01;5.43;7.01;8.01},Q26),"-","onvol","vol","goed","uitst")</f>
        <v>-</v>
      </c>
      <c r="W26" s="111" t="str">
        <f t="shared" si="6"/>
        <v>-</v>
      </c>
      <c r="X26" s="15"/>
      <c r="Y26" s="22"/>
      <c r="Z26" s="16">
        <f t="shared" si="7"/>
        <v>0</v>
      </c>
      <c r="AA26" s="16">
        <f t="shared" si="8"/>
        <v>0</v>
      </c>
      <c r="AB26" s="16">
        <f t="shared" si="9"/>
        <v>0</v>
      </c>
      <c r="AC26" s="16">
        <f t="shared" si="10"/>
        <v>0</v>
      </c>
      <c r="AD26" s="16">
        <f t="shared" si="11"/>
        <v>0</v>
      </c>
    </row>
    <row r="27" spans="1:30" ht="20.100000000000001" customHeight="1" x14ac:dyDescent="0.15">
      <c r="A27" s="45">
        <v>14</v>
      </c>
      <c r="B27" s="1"/>
      <c r="C27" s="62"/>
      <c r="D27" s="147"/>
      <c r="E27" s="56"/>
      <c r="F27" s="56"/>
      <c r="G27" s="56"/>
      <c r="H27" s="56"/>
      <c r="I27" s="56"/>
      <c r="J27" s="88"/>
      <c r="K27" s="88"/>
      <c r="L27" s="88"/>
      <c r="M27" s="151" t="str">
        <f t="shared" si="12"/>
        <v>-</v>
      </c>
      <c r="N27" s="152" t="str">
        <f t="shared" si="2"/>
        <v>-</v>
      </c>
      <c r="O27" s="152" t="str">
        <f t="shared" si="3"/>
        <v>-</v>
      </c>
      <c r="P27" s="152" t="str">
        <f t="shared" si="4"/>
        <v>-</v>
      </c>
      <c r="Q27" s="153" t="str">
        <f t="shared" si="5"/>
        <v>-</v>
      </c>
      <c r="R27" s="95" t="str">
        <f>CHOOSE(FREQUENCY({0;1.01;5.43;7.01;8.01},M27),"-","onvol","vol","goed","uitst")</f>
        <v>-</v>
      </c>
      <c r="S27" s="36" t="str">
        <f>CHOOSE(FREQUENCY({0;1.01;5.43;7.01;8.01},N27),"-","onvol","vol","goed","uitst")</f>
        <v>-</v>
      </c>
      <c r="T27" s="36" t="str">
        <f>CHOOSE(FREQUENCY({0;1.01;5.43;7.01;8.01},O27),"-","onvol","vol","goed","uitst")</f>
        <v>-</v>
      </c>
      <c r="U27" s="36" t="str">
        <f>CHOOSE(FREQUENCY({0;1.01;5.43;7.01;8.01},P27),"-","onvol","vol","goed","uitst")</f>
        <v>-</v>
      </c>
      <c r="V27" s="60" t="str">
        <f>CHOOSE(FREQUENCY({0;1.01;5.43;7.01;8.01},Q27),"-","onvol","vol","goed","uitst")</f>
        <v>-</v>
      </c>
      <c r="W27" s="111" t="str">
        <f t="shared" si="6"/>
        <v>-</v>
      </c>
      <c r="X27" s="15"/>
      <c r="Y27" s="22"/>
      <c r="Z27" s="16">
        <f t="shared" si="7"/>
        <v>0</v>
      </c>
      <c r="AA27" s="16">
        <f t="shared" si="8"/>
        <v>0</v>
      </c>
      <c r="AB27" s="16">
        <f t="shared" si="9"/>
        <v>0</v>
      </c>
      <c r="AC27" s="16">
        <f t="shared" si="10"/>
        <v>0</v>
      </c>
      <c r="AD27" s="16">
        <f t="shared" si="11"/>
        <v>0</v>
      </c>
    </row>
    <row r="28" spans="1:30" ht="20.100000000000001" customHeight="1" x14ac:dyDescent="0.15">
      <c r="A28" s="45">
        <v>15</v>
      </c>
      <c r="B28" s="1"/>
      <c r="C28" s="62"/>
      <c r="D28" s="147"/>
      <c r="E28" s="56"/>
      <c r="F28" s="56"/>
      <c r="G28" s="56"/>
      <c r="H28" s="56"/>
      <c r="I28" s="56"/>
      <c r="J28" s="88"/>
      <c r="K28" s="88"/>
      <c r="L28" s="88"/>
      <c r="M28" s="151" t="str">
        <f t="shared" si="12"/>
        <v>-</v>
      </c>
      <c r="N28" s="152" t="str">
        <f t="shared" si="2"/>
        <v>-</v>
      </c>
      <c r="O28" s="152" t="str">
        <f t="shared" si="3"/>
        <v>-</v>
      </c>
      <c r="P28" s="152" t="str">
        <f t="shared" si="4"/>
        <v>-</v>
      </c>
      <c r="Q28" s="153" t="str">
        <f t="shared" si="5"/>
        <v>-</v>
      </c>
      <c r="R28" s="95" t="str">
        <f>CHOOSE(FREQUENCY({0;1.01;5.43;7.01;8.01},M28),"-","onvol","vol","goed","uitst")</f>
        <v>-</v>
      </c>
      <c r="S28" s="36" t="str">
        <f>CHOOSE(FREQUENCY({0;1.01;5.43;7.01;8.01},N28),"-","onvol","vol","goed","uitst")</f>
        <v>-</v>
      </c>
      <c r="T28" s="36" t="str">
        <f>CHOOSE(FREQUENCY({0;1.01;5.43;7.01;8.01},O28),"-","onvol","vol","goed","uitst")</f>
        <v>-</v>
      </c>
      <c r="U28" s="36" t="str">
        <f>CHOOSE(FREQUENCY({0;1.01;5.43;7.01;8.01},P28),"-","onvol","vol","goed","uitst")</f>
        <v>-</v>
      </c>
      <c r="V28" s="60" t="str">
        <f>CHOOSE(FREQUENCY({0;1.01;5.43;7.01;8.01},Q28),"-","onvol","vol","goed","uitst")</f>
        <v>-</v>
      </c>
      <c r="W28" s="111" t="str">
        <f t="shared" si="6"/>
        <v>-</v>
      </c>
      <c r="X28" s="15"/>
      <c r="Y28" s="22"/>
      <c r="Z28" s="16">
        <f t="shared" si="7"/>
        <v>0</v>
      </c>
      <c r="AA28" s="16">
        <f t="shared" si="8"/>
        <v>0</v>
      </c>
      <c r="AB28" s="16">
        <f t="shared" si="9"/>
        <v>0</v>
      </c>
      <c r="AC28" s="16">
        <f t="shared" si="10"/>
        <v>0</v>
      </c>
      <c r="AD28" s="16">
        <f t="shared" si="11"/>
        <v>0</v>
      </c>
    </row>
    <row r="29" spans="1:30" ht="20.100000000000001" customHeight="1" x14ac:dyDescent="0.15">
      <c r="A29" s="45">
        <v>16</v>
      </c>
      <c r="B29" s="1"/>
      <c r="C29" s="62"/>
      <c r="D29" s="147"/>
      <c r="E29" s="56"/>
      <c r="F29" s="56"/>
      <c r="G29" s="56"/>
      <c r="H29" s="56"/>
      <c r="I29" s="56"/>
      <c r="J29" s="88"/>
      <c r="K29" s="88"/>
      <c r="L29" s="88"/>
      <c r="M29" s="151" t="str">
        <f t="shared" si="12"/>
        <v>-</v>
      </c>
      <c r="N29" s="152" t="str">
        <f t="shared" si="2"/>
        <v>-</v>
      </c>
      <c r="O29" s="152" t="str">
        <f t="shared" si="3"/>
        <v>-</v>
      </c>
      <c r="P29" s="152" t="str">
        <f t="shared" si="4"/>
        <v>-</v>
      </c>
      <c r="Q29" s="153" t="str">
        <f t="shared" si="5"/>
        <v>-</v>
      </c>
      <c r="R29" s="95" t="str">
        <f>CHOOSE(FREQUENCY({0;1.01;5.43;7.01;8.01},M29),"-","onvol","vol","goed","uitst")</f>
        <v>-</v>
      </c>
      <c r="S29" s="36" t="str">
        <f>CHOOSE(FREQUENCY({0;1.01;5.43;7.01;8.01},N29),"-","onvol","vol","goed","uitst")</f>
        <v>-</v>
      </c>
      <c r="T29" s="36" t="str">
        <f>CHOOSE(FREQUENCY({0;1.01;5.43;7.01;8.01},O29),"-","onvol","vol","goed","uitst")</f>
        <v>-</v>
      </c>
      <c r="U29" s="36" t="str">
        <f>CHOOSE(FREQUENCY({0;1.01;5.43;7.01;8.01},P29),"-","onvol","vol","goed","uitst")</f>
        <v>-</v>
      </c>
      <c r="V29" s="60" t="str">
        <f>CHOOSE(FREQUENCY({0;1.01;5.43;7.01;8.01},Q29),"-","onvol","vol","goed","uitst")</f>
        <v>-</v>
      </c>
      <c r="W29" s="111" t="str">
        <f t="shared" si="6"/>
        <v>-</v>
      </c>
      <c r="X29" s="15"/>
      <c r="Y29" s="39"/>
      <c r="Z29" s="16">
        <f t="shared" si="7"/>
        <v>0</v>
      </c>
      <c r="AA29" s="16">
        <f t="shared" si="8"/>
        <v>0</v>
      </c>
      <c r="AB29" s="16">
        <f t="shared" si="9"/>
        <v>0</v>
      </c>
      <c r="AC29" s="16">
        <f t="shared" si="10"/>
        <v>0</v>
      </c>
      <c r="AD29" s="16">
        <f t="shared" si="11"/>
        <v>0</v>
      </c>
    </row>
    <row r="30" spans="1:30" ht="20.100000000000001" customHeight="1" x14ac:dyDescent="0.15">
      <c r="A30" s="45">
        <v>17</v>
      </c>
      <c r="B30" s="1"/>
      <c r="C30" s="62"/>
      <c r="D30" s="147"/>
      <c r="E30" s="56"/>
      <c r="F30" s="56"/>
      <c r="G30" s="56"/>
      <c r="H30" s="56"/>
      <c r="I30" s="56"/>
      <c r="J30" s="88"/>
      <c r="K30" s="88"/>
      <c r="L30" s="88"/>
      <c r="M30" s="151" t="str">
        <f t="shared" si="12"/>
        <v>-</v>
      </c>
      <c r="N30" s="152" t="str">
        <f t="shared" si="2"/>
        <v>-</v>
      </c>
      <c r="O30" s="152" t="str">
        <f t="shared" si="3"/>
        <v>-</v>
      </c>
      <c r="P30" s="152" t="str">
        <f t="shared" si="4"/>
        <v>-</v>
      </c>
      <c r="Q30" s="153" t="str">
        <f t="shared" si="5"/>
        <v>-</v>
      </c>
      <c r="R30" s="95" t="str">
        <f>CHOOSE(FREQUENCY({0;1.01;5.43;7.01;8.01},M30),"-","onvol","vol","goed","uitst")</f>
        <v>-</v>
      </c>
      <c r="S30" s="36" t="str">
        <f>CHOOSE(FREQUENCY({0;1.01;5.43;7.01;8.01},N30),"-","onvol","vol","goed","uitst")</f>
        <v>-</v>
      </c>
      <c r="T30" s="36" t="str">
        <f>CHOOSE(FREQUENCY({0;1.01;5.43;7.01;8.01},O30),"-","onvol","vol","goed","uitst")</f>
        <v>-</v>
      </c>
      <c r="U30" s="36" t="str">
        <f>CHOOSE(FREQUENCY({0;1.01;5.43;7.01;8.01},P30),"-","onvol","vol","goed","uitst")</f>
        <v>-</v>
      </c>
      <c r="V30" s="60" t="str">
        <f>CHOOSE(FREQUENCY({0;1.01;5.43;7.01;8.01},Q30),"-","onvol","vol","goed","uitst")</f>
        <v>-</v>
      </c>
      <c r="W30" s="111" t="str">
        <f t="shared" si="6"/>
        <v>-</v>
      </c>
      <c r="X30" s="15"/>
      <c r="Y30" s="22"/>
      <c r="Z30" s="16">
        <f t="shared" si="7"/>
        <v>0</v>
      </c>
      <c r="AA30" s="16">
        <f t="shared" si="8"/>
        <v>0</v>
      </c>
      <c r="AB30" s="16">
        <f t="shared" si="9"/>
        <v>0</v>
      </c>
      <c r="AC30" s="16">
        <f t="shared" si="10"/>
        <v>0</v>
      </c>
      <c r="AD30" s="16">
        <f t="shared" si="11"/>
        <v>0</v>
      </c>
    </row>
    <row r="31" spans="1:30" ht="20.100000000000001" customHeight="1" x14ac:dyDescent="0.15">
      <c r="A31" s="45">
        <v>18</v>
      </c>
      <c r="B31" s="1"/>
      <c r="C31" s="62"/>
      <c r="D31" s="147"/>
      <c r="E31" s="56"/>
      <c r="F31" s="56"/>
      <c r="G31" s="56"/>
      <c r="H31" s="56"/>
      <c r="I31" s="56"/>
      <c r="J31" s="88"/>
      <c r="K31" s="88"/>
      <c r="L31" s="88"/>
      <c r="M31" s="151" t="str">
        <f t="shared" si="12"/>
        <v>-</v>
      </c>
      <c r="N31" s="152" t="str">
        <f t="shared" si="2"/>
        <v>-</v>
      </c>
      <c r="O31" s="152" t="str">
        <f t="shared" si="3"/>
        <v>-</v>
      </c>
      <c r="P31" s="152" t="str">
        <f t="shared" si="4"/>
        <v>-</v>
      </c>
      <c r="Q31" s="153" t="str">
        <f t="shared" si="5"/>
        <v>-</v>
      </c>
      <c r="R31" s="95" t="str">
        <f>CHOOSE(FREQUENCY({0;1.01;5.43;7.01;8.01},M31),"-","onvol","vol","goed","uitst")</f>
        <v>-</v>
      </c>
      <c r="S31" s="36" t="str">
        <f>CHOOSE(FREQUENCY({0;1.01;5.43;7.01;8.01},N31),"-","onvol","vol","goed","uitst")</f>
        <v>-</v>
      </c>
      <c r="T31" s="36" t="str">
        <f>CHOOSE(FREQUENCY({0;1.01;5.43;7.01;8.01},O31),"-","onvol","vol","goed","uitst")</f>
        <v>-</v>
      </c>
      <c r="U31" s="36" t="str">
        <f>CHOOSE(FREQUENCY({0;1.01;5.43;7.01;8.01},P31),"-","onvol","vol","goed","uitst")</f>
        <v>-</v>
      </c>
      <c r="V31" s="60" t="str">
        <f>CHOOSE(FREQUENCY({0;1.01;5.43;7.01;8.01},Q31),"-","onvol","vol","goed","uitst")</f>
        <v>-</v>
      </c>
      <c r="W31" s="111" t="str">
        <f t="shared" si="6"/>
        <v>-</v>
      </c>
      <c r="X31" s="15"/>
      <c r="Y31" s="22"/>
      <c r="Z31" s="16">
        <f t="shared" si="7"/>
        <v>0</v>
      </c>
      <c r="AA31" s="16">
        <f t="shared" si="8"/>
        <v>0</v>
      </c>
      <c r="AB31" s="16">
        <f t="shared" si="9"/>
        <v>0</v>
      </c>
      <c r="AC31" s="16">
        <f t="shared" si="10"/>
        <v>0</v>
      </c>
      <c r="AD31" s="16">
        <f t="shared" si="11"/>
        <v>0</v>
      </c>
    </row>
    <row r="32" spans="1:30" ht="20.100000000000001" customHeight="1" x14ac:dyDescent="0.15">
      <c r="A32" s="45">
        <v>19</v>
      </c>
      <c r="B32" s="1"/>
      <c r="C32" s="62"/>
      <c r="D32" s="147"/>
      <c r="E32" s="56"/>
      <c r="F32" s="56"/>
      <c r="G32" s="56"/>
      <c r="H32" s="56"/>
      <c r="I32" s="56"/>
      <c r="J32" s="88"/>
      <c r="K32" s="88"/>
      <c r="L32" s="88"/>
      <c r="M32" s="151" t="str">
        <f t="shared" si="12"/>
        <v>-</v>
      </c>
      <c r="N32" s="152" t="str">
        <f t="shared" si="2"/>
        <v>-</v>
      </c>
      <c r="O32" s="152" t="str">
        <f t="shared" si="3"/>
        <v>-</v>
      </c>
      <c r="P32" s="152" t="str">
        <f t="shared" si="4"/>
        <v>-</v>
      </c>
      <c r="Q32" s="153" t="str">
        <f t="shared" si="5"/>
        <v>-</v>
      </c>
      <c r="R32" s="95" t="str">
        <f>CHOOSE(FREQUENCY({0;1.01;5.43;7.01;8.01},M32),"-","onvol","vol","goed","uitst")</f>
        <v>-</v>
      </c>
      <c r="S32" s="36" t="str">
        <f>CHOOSE(FREQUENCY({0;1.01;5.43;7.01;8.01},N32),"-","onvol","vol","goed","uitst")</f>
        <v>-</v>
      </c>
      <c r="T32" s="36" t="str">
        <f>CHOOSE(FREQUENCY({0;1.01;5.43;7.01;8.01},O32),"-","onvol","vol","goed","uitst")</f>
        <v>-</v>
      </c>
      <c r="U32" s="36" t="str">
        <f>CHOOSE(FREQUENCY({0;1.01;5.43;7.01;8.01},P32),"-","onvol","vol","goed","uitst")</f>
        <v>-</v>
      </c>
      <c r="V32" s="60" t="str">
        <f>CHOOSE(FREQUENCY({0;1.01;5.43;7.01;8.01},Q32),"-","onvol","vol","goed","uitst")</f>
        <v>-</v>
      </c>
      <c r="W32" s="111" t="str">
        <f t="shared" si="6"/>
        <v>-</v>
      </c>
      <c r="X32" s="15"/>
      <c r="Y32" s="22"/>
      <c r="Z32" s="16">
        <f t="shared" si="7"/>
        <v>0</v>
      </c>
      <c r="AA32" s="16">
        <f t="shared" si="8"/>
        <v>0</v>
      </c>
      <c r="AB32" s="16">
        <f t="shared" si="9"/>
        <v>0</v>
      </c>
      <c r="AC32" s="16">
        <f t="shared" si="10"/>
        <v>0</v>
      </c>
      <c r="AD32" s="16">
        <f t="shared" si="11"/>
        <v>0</v>
      </c>
    </row>
    <row r="33" spans="1:30" ht="20.100000000000001" customHeight="1" x14ac:dyDescent="0.15">
      <c r="A33" s="45">
        <v>20</v>
      </c>
      <c r="B33" s="1"/>
      <c r="C33" s="62"/>
      <c r="D33" s="147"/>
      <c r="E33" s="56"/>
      <c r="F33" s="56"/>
      <c r="G33" s="56"/>
      <c r="H33" s="56"/>
      <c r="I33" s="56"/>
      <c r="J33" s="88"/>
      <c r="K33" s="88"/>
      <c r="L33" s="88"/>
      <c r="M33" s="151" t="str">
        <f t="shared" si="12"/>
        <v>-</v>
      </c>
      <c r="N33" s="152" t="str">
        <f t="shared" si="2"/>
        <v>-</v>
      </c>
      <c r="O33" s="152" t="str">
        <f t="shared" si="3"/>
        <v>-</v>
      </c>
      <c r="P33" s="152" t="str">
        <f t="shared" si="4"/>
        <v>-</v>
      </c>
      <c r="Q33" s="153" t="str">
        <f t="shared" si="5"/>
        <v>-</v>
      </c>
      <c r="R33" s="95" t="str">
        <f>CHOOSE(FREQUENCY({0;1.01;5.43;7.01;8.01},M33),"-","onvol","vol","goed","uitst")</f>
        <v>-</v>
      </c>
      <c r="S33" s="36" t="str">
        <f>CHOOSE(FREQUENCY({0;1.01;5.43;7.01;8.01},N33),"-","onvol","vol","goed","uitst")</f>
        <v>-</v>
      </c>
      <c r="T33" s="36" t="str">
        <f>CHOOSE(FREQUENCY({0;1.01;5.43;7.01;8.01},O33),"-","onvol","vol","goed","uitst")</f>
        <v>-</v>
      </c>
      <c r="U33" s="36" t="str">
        <f>CHOOSE(FREQUENCY({0;1.01;5.43;7.01;8.01},P33),"-","onvol","vol","goed","uitst")</f>
        <v>-</v>
      </c>
      <c r="V33" s="60" t="str">
        <f>CHOOSE(FREQUENCY({0;1.01;5.43;7.01;8.01},Q33),"-","onvol","vol","goed","uitst")</f>
        <v>-</v>
      </c>
      <c r="W33" s="111" t="str">
        <f t="shared" si="6"/>
        <v>-</v>
      </c>
      <c r="X33" s="15"/>
      <c r="Y33" s="22"/>
      <c r="Z33" s="16">
        <f t="shared" si="7"/>
        <v>0</v>
      </c>
      <c r="AA33" s="16">
        <f t="shared" si="8"/>
        <v>0</v>
      </c>
      <c r="AB33" s="16">
        <f t="shared" si="9"/>
        <v>0</v>
      </c>
      <c r="AC33" s="16">
        <f t="shared" si="10"/>
        <v>0</v>
      </c>
      <c r="AD33" s="16">
        <f t="shared" si="11"/>
        <v>0</v>
      </c>
    </row>
    <row r="34" spans="1:30" ht="20.100000000000001" customHeight="1" x14ac:dyDescent="0.15">
      <c r="A34" s="45">
        <v>21</v>
      </c>
      <c r="B34" s="1"/>
      <c r="C34" s="62"/>
      <c r="D34" s="147"/>
      <c r="E34" s="56"/>
      <c r="F34" s="56"/>
      <c r="G34" s="56"/>
      <c r="H34" s="56"/>
      <c r="I34" s="56"/>
      <c r="J34" s="88"/>
      <c r="K34" s="88"/>
      <c r="L34" s="88"/>
      <c r="M34" s="151" t="str">
        <f t="shared" si="12"/>
        <v>-</v>
      </c>
      <c r="N34" s="152" t="str">
        <f t="shared" si="2"/>
        <v>-</v>
      </c>
      <c r="O34" s="152" t="str">
        <f t="shared" si="3"/>
        <v>-</v>
      </c>
      <c r="P34" s="152" t="str">
        <f t="shared" si="4"/>
        <v>-</v>
      </c>
      <c r="Q34" s="153" t="str">
        <f t="shared" si="5"/>
        <v>-</v>
      </c>
      <c r="R34" s="95" t="str">
        <f>CHOOSE(FREQUENCY({0;1.01;5.43;7.01;8.01},M34),"-","onvol","vol","goed","uitst")</f>
        <v>-</v>
      </c>
      <c r="S34" s="36" t="str">
        <f>CHOOSE(FREQUENCY({0;1.01;5.43;7.01;8.01},N34),"-","onvol","vol","goed","uitst")</f>
        <v>-</v>
      </c>
      <c r="T34" s="36" t="str">
        <f>CHOOSE(FREQUENCY({0;1.01;5.43;7.01;8.01},O34),"-","onvol","vol","goed","uitst")</f>
        <v>-</v>
      </c>
      <c r="U34" s="36" t="str">
        <f>CHOOSE(FREQUENCY({0;1.01;5.43;7.01;8.01},P34),"-","onvol","vol","goed","uitst")</f>
        <v>-</v>
      </c>
      <c r="V34" s="60" t="str">
        <f>CHOOSE(FREQUENCY({0;1.01;5.43;7.01;8.01},Q34),"-","onvol","vol","goed","uitst")</f>
        <v>-</v>
      </c>
      <c r="W34" s="111" t="str">
        <f t="shared" si="6"/>
        <v>-</v>
      </c>
      <c r="X34" s="15"/>
      <c r="Y34" s="22"/>
      <c r="Z34" s="16">
        <f t="shared" si="7"/>
        <v>0</v>
      </c>
      <c r="AA34" s="16">
        <f t="shared" si="8"/>
        <v>0</v>
      </c>
      <c r="AB34" s="16">
        <f t="shared" si="9"/>
        <v>0</v>
      </c>
      <c r="AC34" s="16">
        <f t="shared" si="10"/>
        <v>0</v>
      </c>
      <c r="AD34" s="16">
        <f t="shared" si="11"/>
        <v>0</v>
      </c>
    </row>
    <row r="35" spans="1:30" ht="20.100000000000001" customHeight="1" x14ac:dyDescent="0.15">
      <c r="A35" s="45">
        <v>22</v>
      </c>
      <c r="B35" s="1"/>
      <c r="C35" s="62"/>
      <c r="D35" s="147"/>
      <c r="E35" s="56"/>
      <c r="F35" s="56"/>
      <c r="G35" s="56"/>
      <c r="H35" s="56"/>
      <c r="I35" s="56"/>
      <c r="J35" s="88"/>
      <c r="K35" s="88"/>
      <c r="L35" s="88"/>
      <c r="M35" s="151" t="str">
        <f t="shared" si="12"/>
        <v>-</v>
      </c>
      <c r="N35" s="152" t="str">
        <f t="shared" si="2"/>
        <v>-</v>
      </c>
      <c r="O35" s="152" t="str">
        <f t="shared" si="3"/>
        <v>-</v>
      </c>
      <c r="P35" s="152" t="str">
        <f t="shared" si="4"/>
        <v>-</v>
      </c>
      <c r="Q35" s="153" t="str">
        <f t="shared" si="5"/>
        <v>-</v>
      </c>
      <c r="R35" s="95" t="str">
        <f>CHOOSE(FREQUENCY({0;1.01;5.43;7.01;8.01},M35),"-","onvol","vol","goed","uitst")</f>
        <v>-</v>
      </c>
      <c r="S35" s="36" t="str">
        <f>CHOOSE(FREQUENCY({0;1.01;5.43;7.01;8.01},N35),"-","onvol","vol","goed","uitst")</f>
        <v>-</v>
      </c>
      <c r="T35" s="36" t="str">
        <f>CHOOSE(FREQUENCY({0;1.01;5.43;7.01;8.01},O35),"-","onvol","vol","goed","uitst")</f>
        <v>-</v>
      </c>
      <c r="U35" s="36" t="str">
        <f>CHOOSE(FREQUENCY({0;1.01;5.43;7.01;8.01},P35),"-","onvol","vol","goed","uitst")</f>
        <v>-</v>
      </c>
      <c r="V35" s="60" t="str">
        <f>CHOOSE(FREQUENCY({0;1.01;5.43;7.01;8.01},Q35),"-","onvol","vol","goed","uitst")</f>
        <v>-</v>
      </c>
      <c r="W35" s="111" t="str">
        <f t="shared" si="6"/>
        <v>-</v>
      </c>
      <c r="X35" s="15"/>
      <c r="Y35" s="22"/>
      <c r="Z35" s="16">
        <f t="shared" si="7"/>
        <v>0</v>
      </c>
      <c r="AA35" s="16">
        <f t="shared" si="8"/>
        <v>0</v>
      </c>
      <c r="AB35" s="16">
        <f t="shared" si="9"/>
        <v>0</v>
      </c>
      <c r="AC35" s="16">
        <f t="shared" si="10"/>
        <v>0</v>
      </c>
      <c r="AD35" s="16">
        <f t="shared" si="11"/>
        <v>0</v>
      </c>
    </row>
    <row r="36" spans="1:30" ht="20.100000000000001" customHeight="1" x14ac:dyDescent="0.15">
      <c r="A36" s="45">
        <v>23</v>
      </c>
      <c r="B36" s="1"/>
      <c r="C36" s="62"/>
      <c r="D36" s="147"/>
      <c r="E36" s="56"/>
      <c r="F36" s="56"/>
      <c r="G36" s="56"/>
      <c r="H36" s="56"/>
      <c r="I36" s="56"/>
      <c r="J36" s="88"/>
      <c r="K36" s="88"/>
      <c r="L36" s="88"/>
      <c r="M36" s="151" t="str">
        <f t="shared" si="12"/>
        <v>-</v>
      </c>
      <c r="N36" s="152" t="str">
        <f t="shared" si="2"/>
        <v>-</v>
      </c>
      <c r="O36" s="152" t="str">
        <f t="shared" si="3"/>
        <v>-</v>
      </c>
      <c r="P36" s="152" t="str">
        <f t="shared" si="4"/>
        <v>-</v>
      </c>
      <c r="Q36" s="153" t="str">
        <f t="shared" si="5"/>
        <v>-</v>
      </c>
      <c r="R36" s="95" t="str">
        <f>CHOOSE(FREQUENCY({0;1.01;5.43;7.01;8.01},M36),"-","onvol","vol","goed","uitst")</f>
        <v>-</v>
      </c>
      <c r="S36" s="36" t="str">
        <f>CHOOSE(FREQUENCY({0;1.01;5.43;7.01;8.01},N36),"-","onvol","vol","goed","uitst")</f>
        <v>-</v>
      </c>
      <c r="T36" s="36" t="str">
        <f>CHOOSE(FREQUENCY({0;1.01;5.43;7.01;8.01},O36),"-","onvol","vol","goed","uitst")</f>
        <v>-</v>
      </c>
      <c r="U36" s="36" t="str">
        <f>CHOOSE(FREQUENCY({0;1.01;5.43;7.01;8.01},P36),"-","onvol","vol","goed","uitst")</f>
        <v>-</v>
      </c>
      <c r="V36" s="60" t="str">
        <f>CHOOSE(FREQUENCY({0;1.01;5.43;7.01;8.01},Q36),"-","onvol","vol","goed","uitst")</f>
        <v>-</v>
      </c>
      <c r="W36" s="111" t="str">
        <f t="shared" si="6"/>
        <v>-</v>
      </c>
      <c r="X36" s="15"/>
      <c r="Y36" s="22"/>
      <c r="Z36" s="16">
        <f t="shared" si="7"/>
        <v>0</v>
      </c>
      <c r="AA36" s="16">
        <f t="shared" si="8"/>
        <v>0</v>
      </c>
      <c r="AB36" s="16">
        <f t="shared" si="9"/>
        <v>0</v>
      </c>
      <c r="AC36" s="16">
        <f t="shared" si="10"/>
        <v>0</v>
      </c>
      <c r="AD36" s="16">
        <f t="shared" si="11"/>
        <v>0</v>
      </c>
    </row>
    <row r="37" spans="1:30" ht="20.100000000000001" customHeight="1" x14ac:dyDescent="0.15">
      <c r="A37" s="45">
        <v>24</v>
      </c>
      <c r="B37" s="1"/>
      <c r="C37" s="62"/>
      <c r="D37" s="147"/>
      <c r="E37" s="56"/>
      <c r="F37" s="56"/>
      <c r="G37" s="56"/>
      <c r="H37" s="56"/>
      <c r="I37" s="56"/>
      <c r="J37" s="88"/>
      <c r="K37" s="88"/>
      <c r="L37" s="88"/>
      <c r="M37" s="151" t="str">
        <f t="shared" si="12"/>
        <v>-</v>
      </c>
      <c r="N37" s="152" t="str">
        <f t="shared" si="2"/>
        <v>-</v>
      </c>
      <c r="O37" s="152" t="str">
        <f t="shared" si="3"/>
        <v>-</v>
      </c>
      <c r="P37" s="152" t="str">
        <f t="shared" si="4"/>
        <v>-</v>
      </c>
      <c r="Q37" s="153" t="str">
        <f t="shared" si="5"/>
        <v>-</v>
      </c>
      <c r="R37" s="95" t="str">
        <f>CHOOSE(FREQUENCY({0;1.01;5.43;7.01;8.01},M37),"-","onvol","vol","goed","uitst")</f>
        <v>-</v>
      </c>
      <c r="S37" s="36" t="str">
        <f>CHOOSE(FREQUENCY({0;1.01;5.43;7.01;8.01},N37),"-","onvol","vol","goed","uitst")</f>
        <v>-</v>
      </c>
      <c r="T37" s="36" t="str">
        <f>CHOOSE(FREQUENCY({0;1.01;5.43;7.01;8.01},O37),"-","onvol","vol","goed","uitst")</f>
        <v>-</v>
      </c>
      <c r="U37" s="36" t="str">
        <f>CHOOSE(FREQUENCY({0;1.01;5.43;7.01;8.01},P37),"-","onvol","vol","goed","uitst")</f>
        <v>-</v>
      </c>
      <c r="V37" s="60" t="str">
        <f>CHOOSE(FREQUENCY({0;1.01;5.43;7.01;8.01},Q37),"-","onvol","vol","goed","uitst")</f>
        <v>-</v>
      </c>
      <c r="W37" s="111" t="str">
        <f t="shared" si="6"/>
        <v>-</v>
      </c>
      <c r="X37" s="15"/>
      <c r="Y37" s="22"/>
      <c r="Z37" s="16">
        <f t="shared" si="7"/>
        <v>0</v>
      </c>
      <c r="AA37" s="16">
        <f t="shared" si="8"/>
        <v>0</v>
      </c>
      <c r="AB37" s="16">
        <f t="shared" si="9"/>
        <v>0</v>
      </c>
      <c r="AC37" s="16">
        <f t="shared" si="10"/>
        <v>0</v>
      </c>
      <c r="AD37" s="16">
        <f t="shared" si="11"/>
        <v>0</v>
      </c>
    </row>
    <row r="38" spans="1:30" ht="20.100000000000001" customHeight="1" x14ac:dyDescent="0.15">
      <c r="A38" s="45">
        <v>25</v>
      </c>
      <c r="B38" s="1"/>
      <c r="C38" s="62"/>
      <c r="D38" s="147"/>
      <c r="E38" s="56"/>
      <c r="F38" s="56"/>
      <c r="G38" s="56"/>
      <c r="H38" s="56"/>
      <c r="I38" s="56"/>
      <c r="J38" s="88"/>
      <c r="K38" s="88"/>
      <c r="L38" s="88"/>
      <c r="M38" s="151" t="str">
        <f t="shared" si="12"/>
        <v>-</v>
      </c>
      <c r="N38" s="152" t="str">
        <f t="shared" si="2"/>
        <v>-</v>
      </c>
      <c r="O38" s="152" t="str">
        <f t="shared" si="3"/>
        <v>-</v>
      </c>
      <c r="P38" s="152" t="str">
        <f t="shared" si="4"/>
        <v>-</v>
      </c>
      <c r="Q38" s="153" t="str">
        <f t="shared" si="5"/>
        <v>-</v>
      </c>
      <c r="R38" s="95" t="str">
        <f>CHOOSE(FREQUENCY({0;1.01;5.43;7.01;8.01},M38),"-","onvol","vol","goed","uitst")</f>
        <v>-</v>
      </c>
      <c r="S38" s="36" t="str">
        <f>CHOOSE(FREQUENCY({0;1.01;5.43;7.01;8.01},N38),"-","onvol","vol","goed","uitst")</f>
        <v>-</v>
      </c>
      <c r="T38" s="36" t="str">
        <f>CHOOSE(FREQUENCY({0;1.01;5.43;7.01;8.01},O38),"-","onvol","vol","goed","uitst")</f>
        <v>-</v>
      </c>
      <c r="U38" s="36" t="str">
        <f>CHOOSE(FREQUENCY({0;1.01;5.43;7.01;8.01},P38),"-","onvol","vol","goed","uitst")</f>
        <v>-</v>
      </c>
      <c r="V38" s="60" t="str">
        <f>CHOOSE(FREQUENCY({0;1.01;5.43;7.01;8.01},Q38),"-","onvol","vol","goed","uitst")</f>
        <v>-</v>
      </c>
      <c r="W38" s="111" t="str">
        <f t="shared" si="6"/>
        <v>-</v>
      </c>
      <c r="X38" s="15"/>
      <c r="Y38" s="22"/>
      <c r="Z38" s="16">
        <f t="shared" si="7"/>
        <v>0</v>
      </c>
      <c r="AA38" s="16">
        <f t="shared" si="8"/>
        <v>0</v>
      </c>
      <c r="AB38" s="16">
        <f t="shared" si="9"/>
        <v>0</v>
      </c>
      <c r="AC38" s="16">
        <f t="shared" si="10"/>
        <v>0</v>
      </c>
      <c r="AD38" s="16">
        <f t="shared" si="11"/>
        <v>0</v>
      </c>
    </row>
    <row r="39" spans="1:30" ht="20.100000000000001" customHeight="1" x14ac:dyDescent="0.15">
      <c r="A39" s="45">
        <v>26</v>
      </c>
      <c r="B39" s="1"/>
      <c r="C39" s="62"/>
      <c r="D39" s="147"/>
      <c r="E39" s="56"/>
      <c r="F39" s="56"/>
      <c r="G39" s="56"/>
      <c r="H39" s="56"/>
      <c r="I39" s="56"/>
      <c r="J39" s="88"/>
      <c r="K39" s="88"/>
      <c r="L39" s="88"/>
      <c r="M39" s="151" t="str">
        <f t="shared" si="12"/>
        <v>-</v>
      </c>
      <c r="N39" s="152" t="str">
        <f t="shared" si="2"/>
        <v>-</v>
      </c>
      <c r="O39" s="152" t="str">
        <f t="shared" si="3"/>
        <v>-</v>
      </c>
      <c r="P39" s="152" t="str">
        <f t="shared" si="4"/>
        <v>-</v>
      </c>
      <c r="Q39" s="153" t="str">
        <f t="shared" si="5"/>
        <v>-</v>
      </c>
      <c r="R39" s="95" t="str">
        <f>CHOOSE(FREQUENCY({0;1.01;5.43;7.01;8.01},M39),"-","onvol","vol","goed","uitst")</f>
        <v>-</v>
      </c>
      <c r="S39" s="36" t="str">
        <f>CHOOSE(FREQUENCY({0;1.01;5.43;7.01;8.01},N39),"-","onvol","vol","goed","uitst")</f>
        <v>-</v>
      </c>
      <c r="T39" s="36" t="str">
        <f>CHOOSE(FREQUENCY({0;1.01;5.43;7.01;8.01},O39),"-","onvol","vol","goed","uitst")</f>
        <v>-</v>
      </c>
      <c r="U39" s="36" t="str">
        <f>CHOOSE(FREQUENCY({0;1.01;5.43;7.01;8.01},P39),"-","onvol","vol","goed","uitst")</f>
        <v>-</v>
      </c>
      <c r="V39" s="60" t="str">
        <f>CHOOSE(FREQUENCY({0;1.01;5.43;7.01;8.01},Q39),"-","onvol","vol","goed","uitst")</f>
        <v>-</v>
      </c>
      <c r="W39" s="111" t="str">
        <f t="shared" si="6"/>
        <v>-</v>
      </c>
      <c r="X39" s="15"/>
      <c r="Y39" s="22"/>
      <c r="Z39" s="16">
        <f t="shared" si="7"/>
        <v>0</v>
      </c>
      <c r="AA39" s="16">
        <f t="shared" si="8"/>
        <v>0</v>
      </c>
      <c r="AB39" s="16">
        <f t="shared" si="9"/>
        <v>0</v>
      </c>
      <c r="AC39" s="16">
        <f t="shared" si="10"/>
        <v>0</v>
      </c>
      <c r="AD39" s="16">
        <f t="shared" si="11"/>
        <v>0</v>
      </c>
    </row>
    <row r="40" spans="1:30" ht="20.100000000000001" customHeight="1" x14ac:dyDescent="0.15">
      <c r="A40" s="45">
        <v>27</v>
      </c>
      <c r="B40" s="1"/>
      <c r="C40" s="62"/>
      <c r="D40" s="147"/>
      <c r="E40" s="56"/>
      <c r="F40" s="56"/>
      <c r="G40" s="56"/>
      <c r="H40" s="56"/>
      <c r="I40" s="56"/>
      <c r="J40" s="88"/>
      <c r="K40" s="88"/>
      <c r="L40" s="88"/>
      <c r="M40" s="151" t="str">
        <f t="shared" si="12"/>
        <v>-</v>
      </c>
      <c r="N40" s="152" t="str">
        <f t="shared" si="2"/>
        <v>-</v>
      </c>
      <c r="O40" s="152" t="str">
        <f t="shared" si="3"/>
        <v>-</v>
      </c>
      <c r="P40" s="152" t="str">
        <f t="shared" si="4"/>
        <v>-</v>
      </c>
      <c r="Q40" s="153" t="str">
        <f t="shared" si="5"/>
        <v>-</v>
      </c>
      <c r="R40" s="95" t="str">
        <f>CHOOSE(FREQUENCY({0;1.01;5.43;7.01;8.01},M40),"-","onvol","vol","goed","uitst")</f>
        <v>-</v>
      </c>
      <c r="S40" s="36" t="str">
        <f>CHOOSE(FREQUENCY({0;1.01;5.43;7.01;8.01},N40),"-","onvol","vol","goed","uitst")</f>
        <v>-</v>
      </c>
      <c r="T40" s="36" t="str">
        <f>CHOOSE(FREQUENCY({0;1.01;5.43;7.01;8.01},O40),"-","onvol","vol","goed","uitst")</f>
        <v>-</v>
      </c>
      <c r="U40" s="36" t="str">
        <f>CHOOSE(FREQUENCY({0;1.01;5.43;7.01;8.01},P40),"-","onvol","vol","goed","uitst")</f>
        <v>-</v>
      </c>
      <c r="V40" s="60" t="str">
        <f>CHOOSE(FREQUENCY({0;1.01;5.43;7.01;8.01},Q40),"-","onvol","vol","goed","uitst")</f>
        <v>-</v>
      </c>
      <c r="W40" s="111" t="str">
        <f t="shared" si="6"/>
        <v>-</v>
      </c>
      <c r="X40" s="15"/>
      <c r="Y40" s="22"/>
      <c r="Z40" s="16">
        <f t="shared" si="7"/>
        <v>0</v>
      </c>
      <c r="AA40" s="16">
        <f t="shared" si="8"/>
        <v>0</v>
      </c>
      <c r="AB40" s="16">
        <f t="shared" si="9"/>
        <v>0</v>
      </c>
      <c r="AC40" s="16">
        <f t="shared" si="10"/>
        <v>0</v>
      </c>
      <c r="AD40" s="16">
        <f t="shared" si="11"/>
        <v>0</v>
      </c>
    </row>
    <row r="41" spans="1:30" ht="20.100000000000001" customHeight="1" x14ac:dyDescent="0.15">
      <c r="A41" s="45">
        <v>28</v>
      </c>
      <c r="B41" s="1"/>
      <c r="C41" s="62"/>
      <c r="D41" s="147"/>
      <c r="E41" s="56"/>
      <c r="F41" s="56"/>
      <c r="G41" s="56"/>
      <c r="H41" s="56"/>
      <c r="I41" s="56"/>
      <c r="J41" s="88"/>
      <c r="K41" s="88"/>
      <c r="L41" s="88"/>
      <c r="M41" s="151" t="str">
        <f t="shared" si="12"/>
        <v>-</v>
      </c>
      <c r="N41" s="152" t="str">
        <f t="shared" si="2"/>
        <v>-</v>
      </c>
      <c r="O41" s="152" t="str">
        <f t="shared" si="3"/>
        <v>-</v>
      </c>
      <c r="P41" s="152" t="str">
        <f t="shared" si="4"/>
        <v>-</v>
      </c>
      <c r="Q41" s="153" t="str">
        <f t="shared" si="5"/>
        <v>-</v>
      </c>
      <c r="R41" s="95" t="str">
        <f>CHOOSE(FREQUENCY({0;1.01;5.43;7.01;8.01},M41),"-","onvol","vol","goed","uitst")</f>
        <v>-</v>
      </c>
      <c r="S41" s="36" t="str">
        <f>CHOOSE(FREQUENCY({0;1.01;5.43;7.01;8.01},N41),"-","onvol","vol","goed","uitst")</f>
        <v>-</v>
      </c>
      <c r="T41" s="36" t="str">
        <f>CHOOSE(FREQUENCY({0;1.01;5.43;7.01;8.01},O41),"-","onvol","vol","goed","uitst")</f>
        <v>-</v>
      </c>
      <c r="U41" s="36" t="str">
        <f>CHOOSE(FREQUENCY({0;1.01;5.43;7.01;8.01},P41),"-","onvol","vol","goed","uitst")</f>
        <v>-</v>
      </c>
      <c r="V41" s="60" t="str">
        <f>CHOOSE(FREQUENCY({0;1.01;5.43;7.01;8.01},Q41),"-","onvol","vol","goed","uitst")</f>
        <v>-</v>
      </c>
      <c r="W41" s="111" t="str">
        <f t="shared" si="6"/>
        <v>-</v>
      </c>
      <c r="X41" s="15"/>
      <c r="Y41" s="22"/>
      <c r="Z41" s="16">
        <f t="shared" si="7"/>
        <v>0</v>
      </c>
      <c r="AA41" s="16">
        <f t="shared" si="8"/>
        <v>0</v>
      </c>
      <c r="AB41" s="16">
        <f t="shared" si="9"/>
        <v>0</v>
      </c>
      <c r="AC41" s="16">
        <f t="shared" si="10"/>
        <v>0</v>
      </c>
      <c r="AD41" s="16">
        <f t="shared" si="11"/>
        <v>0</v>
      </c>
    </row>
    <row r="42" spans="1:30" ht="20.100000000000001" customHeight="1" x14ac:dyDescent="0.15">
      <c r="A42" s="45">
        <v>29</v>
      </c>
      <c r="B42" s="1"/>
      <c r="C42" s="62"/>
      <c r="D42" s="147"/>
      <c r="E42" s="57"/>
      <c r="F42" s="57"/>
      <c r="G42" s="57"/>
      <c r="H42" s="57"/>
      <c r="I42" s="57"/>
      <c r="J42" s="89"/>
      <c r="K42" s="89"/>
      <c r="L42" s="89"/>
      <c r="M42" s="151" t="str">
        <f t="shared" si="12"/>
        <v>-</v>
      </c>
      <c r="N42" s="152" t="str">
        <f t="shared" si="2"/>
        <v>-</v>
      </c>
      <c r="O42" s="152" t="str">
        <f t="shared" si="3"/>
        <v>-</v>
      </c>
      <c r="P42" s="152" t="str">
        <f t="shared" si="4"/>
        <v>-</v>
      </c>
      <c r="Q42" s="153" t="str">
        <f t="shared" si="5"/>
        <v>-</v>
      </c>
      <c r="R42" s="95" t="str">
        <f>CHOOSE(FREQUENCY({0;1.01;5.43;7.01;8.01},M42),"-","onvol","vol","goed","uitst")</f>
        <v>-</v>
      </c>
      <c r="S42" s="36" t="str">
        <f>CHOOSE(FREQUENCY({0;1.01;5.43;7.01;8.01},N42),"-","onvol","vol","goed","uitst")</f>
        <v>-</v>
      </c>
      <c r="T42" s="36" t="str">
        <f>CHOOSE(FREQUENCY({0;1.01;5.43;7.01;8.01},O42),"-","onvol","vol","goed","uitst")</f>
        <v>-</v>
      </c>
      <c r="U42" s="36" t="str">
        <f>CHOOSE(FREQUENCY({0;1.01;5.43;7.01;8.01},P42),"-","onvol","vol","goed","uitst")</f>
        <v>-</v>
      </c>
      <c r="V42" s="60" t="str">
        <f>CHOOSE(FREQUENCY({0;1.01;5.43;7.01;8.01},Q42),"-","onvol","vol","goed","uitst")</f>
        <v>-</v>
      </c>
      <c r="W42" s="111" t="str">
        <f t="shared" si="6"/>
        <v>-</v>
      </c>
      <c r="X42" s="15"/>
      <c r="Y42" s="22"/>
      <c r="Z42" s="16">
        <f t="shared" si="7"/>
        <v>0</v>
      </c>
      <c r="AA42" s="16">
        <f t="shared" si="8"/>
        <v>0</v>
      </c>
      <c r="AB42" s="16">
        <f t="shared" si="9"/>
        <v>0</v>
      </c>
      <c r="AC42" s="16">
        <f t="shared" si="10"/>
        <v>0</v>
      </c>
      <c r="AD42" s="16">
        <f t="shared" si="11"/>
        <v>0</v>
      </c>
    </row>
    <row r="43" spans="1:30" ht="20.100000000000001" customHeight="1" x14ac:dyDescent="0.15">
      <c r="A43" s="45">
        <v>30</v>
      </c>
      <c r="B43" s="1"/>
      <c r="C43" s="62"/>
      <c r="D43" s="147"/>
      <c r="E43" s="57"/>
      <c r="F43" s="57"/>
      <c r="G43" s="57"/>
      <c r="H43" s="57"/>
      <c r="I43" s="57"/>
      <c r="J43" s="89"/>
      <c r="K43" s="89"/>
      <c r="L43" s="89"/>
      <c r="M43" s="151" t="str">
        <f t="shared" si="12"/>
        <v>-</v>
      </c>
      <c r="N43" s="152" t="str">
        <f t="shared" si="2"/>
        <v>-</v>
      </c>
      <c r="O43" s="152" t="str">
        <f t="shared" si="3"/>
        <v>-</v>
      </c>
      <c r="P43" s="152" t="str">
        <f t="shared" si="4"/>
        <v>-</v>
      </c>
      <c r="Q43" s="153" t="str">
        <f t="shared" si="5"/>
        <v>-</v>
      </c>
      <c r="R43" s="95" t="str">
        <f>CHOOSE(FREQUENCY({0;1.01;5.43;7.01;8.01},M43),"-","onvol","vol","goed","uitst")</f>
        <v>-</v>
      </c>
      <c r="S43" s="36" t="str">
        <f>CHOOSE(FREQUENCY({0;1.01;5.43;7.01;8.01},N43),"-","onvol","vol","goed","uitst")</f>
        <v>-</v>
      </c>
      <c r="T43" s="36" t="str">
        <f>CHOOSE(FREQUENCY({0;1.01;5.43;7.01;8.01},O43),"-","onvol","vol","goed","uitst")</f>
        <v>-</v>
      </c>
      <c r="U43" s="36" t="str">
        <f>CHOOSE(FREQUENCY({0;1.01;5.43;7.01;8.01},P43),"-","onvol","vol","goed","uitst")</f>
        <v>-</v>
      </c>
      <c r="V43" s="60" t="str">
        <f>CHOOSE(FREQUENCY({0;1.01;5.43;7.01;8.01},Q43),"-","onvol","vol","goed","uitst")</f>
        <v>-</v>
      </c>
      <c r="W43" s="111" t="str">
        <f t="shared" si="6"/>
        <v>-</v>
      </c>
      <c r="X43" s="15"/>
      <c r="Y43" s="22"/>
      <c r="Z43" s="16">
        <f t="shared" si="7"/>
        <v>0</v>
      </c>
      <c r="AA43" s="16">
        <f t="shared" si="8"/>
        <v>0</v>
      </c>
      <c r="AB43" s="16">
        <f t="shared" si="9"/>
        <v>0</v>
      </c>
      <c r="AC43" s="16">
        <f t="shared" si="10"/>
        <v>0</v>
      </c>
      <c r="AD43" s="16">
        <f t="shared" si="11"/>
        <v>0</v>
      </c>
    </row>
    <row r="44" spans="1:30" ht="20.100000000000001" customHeight="1" x14ac:dyDescent="0.15">
      <c r="A44" s="45">
        <v>31</v>
      </c>
      <c r="B44" s="1"/>
      <c r="C44" s="62"/>
      <c r="D44" s="147"/>
      <c r="E44" s="57"/>
      <c r="F44" s="57"/>
      <c r="G44" s="57"/>
      <c r="H44" s="57"/>
      <c r="I44" s="57"/>
      <c r="J44" s="89"/>
      <c r="K44" s="89"/>
      <c r="L44" s="89"/>
      <c r="M44" s="151" t="str">
        <f t="shared" si="12"/>
        <v>-</v>
      </c>
      <c r="N44" s="152" t="str">
        <f t="shared" si="2"/>
        <v>-</v>
      </c>
      <c r="O44" s="152" t="str">
        <f t="shared" si="3"/>
        <v>-</v>
      </c>
      <c r="P44" s="152" t="str">
        <f t="shared" si="4"/>
        <v>-</v>
      </c>
      <c r="Q44" s="153" t="str">
        <f t="shared" si="5"/>
        <v>-</v>
      </c>
      <c r="R44" s="95" t="str">
        <f>CHOOSE(FREQUENCY({0;1.01;5.43;7.01;8.01},M44),"-","onvol","vol","goed","uitst")</f>
        <v>-</v>
      </c>
      <c r="S44" s="36" t="str">
        <f>CHOOSE(FREQUENCY({0;1.01;5.43;7.01;8.01},N44),"-","onvol","vol","goed","uitst")</f>
        <v>-</v>
      </c>
      <c r="T44" s="36" t="str">
        <f>CHOOSE(FREQUENCY({0;1.01;5.43;7.01;8.01},O44),"-","onvol","vol","goed","uitst")</f>
        <v>-</v>
      </c>
      <c r="U44" s="36" t="str">
        <f>CHOOSE(FREQUENCY({0;1.01;5.43;7.01;8.01},P44),"-","onvol","vol","goed","uitst")</f>
        <v>-</v>
      </c>
      <c r="V44" s="60" t="str">
        <f>CHOOSE(FREQUENCY({0;1.01;5.43;7.01;8.01},Q44),"-","onvol","vol","goed","uitst")</f>
        <v>-</v>
      </c>
      <c r="W44" s="111" t="str">
        <f t="shared" si="6"/>
        <v>-</v>
      </c>
      <c r="X44" s="15"/>
      <c r="Y44" s="22"/>
      <c r="Z44" s="16">
        <f t="shared" si="7"/>
        <v>0</v>
      </c>
      <c r="AA44" s="16">
        <f t="shared" si="8"/>
        <v>0</v>
      </c>
      <c r="AB44" s="16">
        <f t="shared" si="9"/>
        <v>0</v>
      </c>
      <c r="AC44" s="16">
        <f t="shared" si="10"/>
        <v>0</v>
      </c>
      <c r="AD44" s="16">
        <f t="shared" si="11"/>
        <v>0</v>
      </c>
    </row>
    <row r="45" spans="1:30" ht="20.100000000000001" customHeight="1" x14ac:dyDescent="0.15">
      <c r="A45" s="45">
        <v>32</v>
      </c>
      <c r="B45" s="1"/>
      <c r="C45" s="62"/>
      <c r="D45" s="147"/>
      <c r="E45" s="57"/>
      <c r="F45" s="57"/>
      <c r="G45" s="57"/>
      <c r="H45" s="57"/>
      <c r="I45" s="57"/>
      <c r="J45" s="89"/>
      <c r="K45" s="89"/>
      <c r="L45" s="89"/>
      <c r="M45" s="151" t="str">
        <f t="shared" si="12"/>
        <v>-</v>
      </c>
      <c r="N45" s="152" t="str">
        <f t="shared" si="2"/>
        <v>-</v>
      </c>
      <c r="O45" s="152" t="str">
        <f t="shared" si="3"/>
        <v>-</v>
      </c>
      <c r="P45" s="152" t="str">
        <f t="shared" si="4"/>
        <v>-</v>
      </c>
      <c r="Q45" s="153" t="str">
        <f t="shared" si="5"/>
        <v>-</v>
      </c>
      <c r="R45" s="95" t="str">
        <f>CHOOSE(FREQUENCY({0;1.01;5.43;7.01;8.01},M45),"-","onvol","vol","goed","uitst")</f>
        <v>-</v>
      </c>
      <c r="S45" s="36" t="str">
        <f>CHOOSE(FREQUENCY({0;1.01;5.43;7.01;8.01},N45),"-","onvol","vol","goed","uitst")</f>
        <v>-</v>
      </c>
      <c r="T45" s="36" t="str">
        <f>CHOOSE(FREQUENCY({0;1.01;5.43;7.01;8.01},O45),"-","onvol","vol","goed","uitst")</f>
        <v>-</v>
      </c>
      <c r="U45" s="36" t="str">
        <f>CHOOSE(FREQUENCY({0;1.01;5.43;7.01;8.01},P45),"-","onvol","vol","goed","uitst")</f>
        <v>-</v>
      </c>
      <c r="V45" s="60" t="str">
        <f>CHOOSE(FREQUENCY({0;1.01;5.43;7.01;8.01},Q45),"-","onvol","vol","goed","uitst")</f>
        <v>-</v>
      </c>
      <c r="W45" s="111" t="str">
        <f t="shared" si="6"/>
        <v>-</v>
      </c>
      <c r="X45" s="15"/>
      <c r="Y45" s="22"/>
      <c r="Z45" s="16">
        <f t="shared" si="7"/>
        <v>0</v>
      </c>
      <c r="AA45" s="16">
        <f t="shared" si="8"/>
        <v>0</v>
      </c>
      <c r="AB45" s="16">
        <f t="shared" si="9"/>
        <v>0</v>
      </c>
      <c r="AC45" s="16">
        <f t="shared" si="10"/>
        <v>0</v>
      </c>
      <c r="AD45" s="16">
        <f t="shared" si="11"/>
        <v>0</v>
      </c>
    </row>
    <row r="46" spans="1:30" ht="20.100000000000001" customHeight="1" x14ac:dyDescent="0.15">
      <c r="A46" s="45">
        <v>33</v>
      </c>
      <c r="B46" s="1"/>
      <c r="C46" s="62"/>
      <c r="D46" s="147"/>
      <c r="E46" s="57"/>
      <c r="F46" s="57"/>
      <c r="G46" s="57"/>
      <c r="H46" s="57"/>
      <c r="I46" s="57"/>
      <c r="J46" s="89"/>
      <c r="K46" s="89"/>
      <c r="L46" s="89"/>
      <c r="M46" s="151" t="str">
        <f t="shared" si="12"/>
        <v>-</v>
      </c>
      <c r="N46" s="152" t="str">
        <f t="shared" si="2"/>
        <v>-</v>
      </c>
      <c r="O46" s="152" t="str">
        <f t="shared" si="3"/>
        <v>-</v>
      </c>
      <c r="P46" s="152" t="str">
        <f t="shared" si="4"/>
        <v>-</v>
      </c>
      <c r="Q46" s="153" t="str">
        <f t="shared" si="5"/>
        <v>-</v>
      </c>
      <c r="R46" s="95" t="str">
        <f>CHOOSE(FREQUENCY({0;1.01;5.43;7.01;8.01},M46),"-","onvol","vol","goed","uitst")</f>
        <v>-</v>
      </c>
      <c r="S46" s="36" t="str">
        <f>CHOOSE(FREQUENCY({0;1.01;5.43;7.01;8.01},N46),"-","onvol","vol","goed","uitst")</f>
        <v>-</v>
      </c>
      <c r="T46" s="36" t="str">
        <f>CHOOSE(FREQUENCY({0;1.01;5.43;7.01;8.01},O46),"-","onvol","vol","goed","uitst")</f>
        <v>-</v>
      </c>
      <c r="U46" s="36" t="str">
        <f>CHOOSE(FREQUENCY({0;1.01;5.43;7.01;8.01},P46),"-","onvol","vol","goed","uitst")</f>
        <v>-</v>
      </c>
      <c r="V46" s="60" t="str">
        <f>CHOOSE(FREQUENCY({0;1.01;5.43;7.01;8.01},Q46),"-","onvol","vol","goed","uitst")</f>
        <v>-</v>
      </c>
      <c r="W46" s="111" t="str">
        <f t="shared" si="6"/>
        <v>-</v>
      </c>
      <c r="X46" s="15"/>
      <c r="Y46" s="22"/>
      <c r="Z46" s="16">
        <f t="shared" si="7"/>
        <v>0</v>
      </c>
      <c r="AA46" s="16">
        <f t="shared" si="8"/>
        <v>0</v>
      </c>
      <c r="AB46" s="16">
        <f t="shared" si="9"/>
        <v>0</v>
      </c>
      <c r="AC46" s="16">
        <f t="shared" si="10"/>
        <v>0</v>
      </c>
      <c r="AD46" s="16">
        <f t="shared" si="11"/>
        <v>0</v>
      </c>
    </row>
    <row r="47" spans="1:30" ht="20.100000000000001" customHeight="1" x14ac:dyDescent="0.15">
      <c r="A47" s="45">
        <v>34</v>
      </c>
      <c r="B47" s="1"/>
      <c r="C47" s="62"/>
      <c r="D47" s="147"/>
      <c r="E47" s="57"/>
      <c r="F47" s="57"/>
      <c r="G47" s="57"/>
      <c r="H47" s="57"/>
      <c r="I47" s="57"/>
      <c r="J47" s="89"/>
      <c r="K47" s="89"/>
      <c r="L47" s="89"/>
      <c r="M47" s="151" t="str">
        <f t="shared" si="12"/>
        <v>-</v>
      </c>
      <c r="N47" s="152" t="str">
        <f t="shared" si="2"/>
        <v>-</v>
      </c>
      <c r="O47" s="152" t="str">
        <f t="shared" si="3"/>
        <v>-</v>
      </c>
      <c r="P47" s="152" t="str">
        <f t="shared" si="4"/>
        <v>-</v>
      </c>
      <c r="Q47" s="153" t="str">
        <f t="shared" si="5"/>
        <v>-</v>
      </c>
      <c r="R47" s="95" t="str">
        <f>CHOOSE(FREQUENCY({0;1.01;5.43;7.01;8.01},M47),"-","onvol","vol","goed","uitst")</f>
        <v>-</v>
      </c>
      <c r="S47" s="36" t="str">
        <f>CHOOSE(FREQUENCY({0;1.01;5.43;7.01;8.01},N47),"-","onvol","vol","goed","uitst")</f>
        <v>-</v>
      </c>
      <c r="T47" s="36" t="str">
        <f>CHOOSE(FREQUENCY({0;1.01;5.43;7.01;8.01},O47),"-","onvol","vol","goed","uitst")</f>
        <v>-</v>
      </c>
      <c r="U47" s="36" t="str">
        <f>CHOOSE(FREQUENCY({0;1.01;5.43;7.01;8.01},P47),"-","onvol","vol","goed","uitst")</f>
        <v>-</v>
      </c>
      <c r="V47" s="60" t="str">
        <f>CHOOSE(FREQUENCY({0;1.01;5.43;7.01;8.01},Q47),"-","onvol","vol","goed","uitst")</f>
        <v>-</v>
      </c>
      <c r="W47" s="111" t="str">
        <f t="shared" si="6"/>
        <v>-</v>
      </c>
      <c r="X47" s="15"/>
      <c r="Y47" s="22"/>
      <c r="Z47" s="16">
        <f t="shared" si="7"/>
        <v>0</v>
      </c>
      <c r="AA47" s="16">
        <f t="shared" si="8"/>
        <v>0</v>
      </c>
      <c r="AB47" s="16">
        <f t="shared" si="9"/>
        <v>0</v>
      </c>
      <c r="AC47" s="16">
        <f t="shared" si="10"/>
        <v>0</v>
      </c>
      <c r="AD47" s="16">
        <f t="shared" si="11"/>
        <v>0</v>
      </c>
    </row>
    <row r="48" spans="1:30" ht="20.100000000000001" customHeight="1" x14ac:dyDescent="0.15">
      <c r="A48" s="46">
        <v>35</v>
      </c>
      <c r="B48" s="58"/>
      <c r="C48" s="63"/>
      <c r="D48" s="148"/>
      <c r="E48" s="59"/>
      <c r="F48" s="59"/>
      <c r="G48" s="59"/>
      <c r="H48" s="59"/>
      <c r="I48" s="59"/>
      <c r="J48" s="90"/>
      <c r="K48" s="90"/>
      <c r="L48" s="90"/>
      <c r="M48" s="151" t="str">
        <f t="shared" si="12"/>
        <v>-</v>
      </c>
      <c r="N48" s="152" t="str">
        <f t="shared" si="2"/>
        <v>-</v>
      </c>
      <c r="O48" s="152" t="str">
        <f t="shared" si="3"/>
        <v>-</v>
      </c>
      <c r="P48" s="152" t="str">
        <f t="shared" si="4"/>
        <v>-</v>
      </c>
      <c r="Q48" s="153" t="str">
        <f t="shared" si="5"/>
        <v>-</v>
      </c>
      <c r="R48" s="96" t="str">
        <f>CHOOSE(FREQUENCY({0;1.01;5.43;7.01;8.01},M48),"-","onvol","vol","goed","uitst")</f>
        <v>-</v>
      </c>
      <c r="S48" s="36" t="str">
        <f>CHOOSE(FREQUENCY({0;1.01;5.43;7.01;8.01},N48),"-","onvol","vol","goed","uitst")</f>
        <v>-</v>
      </c>
      <c r="T48" s="36" t="str">
        <f>CHOOSE(FREQUENCY({0;1.01;5.43;7.01;8.01},O48),"-","onvol","vol","goed","uitst")</f>
        <v>-</v>
      </c>
      <c r="U48" s="36" t="str">
        <f>CHOOSE(FREQUENCY({0;1.01;5.43;7.01;8.01},P48),"-","onvol","vol","goed","uitst")</f>
        <v>-</v>
      </c>
      <c r="V48" s="85" t="str">
        <f>CHOOSE(FREQUENCY({0;1.01;5.43;7.01;8.01},Q48),"-","onvol","vol","goed","uitst")</f>
        <v>-</v>
      </c>
      <c r="W48" s="112" t="str">
        <f t="shared" si="6"/>
        <v>-</v>
      </c>
      <c r="X48" s="15"/>
      <c r="Y48" s="22"/>
      <c r="Z48" s="16">
        <f t="shared" si="7"/>
        <v>0</v>
      </c>
      <c r="AA48" s="16">
        <f t="shared" si="8"/>
        <v>0</v>
      </c>
      <c r="AB48" s="16">
        <f t="shared" si="9"/>
        <v>0</v>
      </c>
      <c r="AC48" s="16">
        <f t="shared" si="10"/>
        <v>0</v>
      </c>
      <c r="AD48" s="16">
        <f t="shared" si="11"/>
        <v>0</v>
      </c>
    </row>
    <row r="49" spans="1:28" ht="20.100000000000001" customHeight="1" thickBot="1" x14ac:dyDescent="0.2">
      <c r="A49" s="47"/>
      <c r="B49" s="48" t="s">
        <v>4</v>
      </c>
      <c r="C49" s="40" t="str">
        <f>IF(SUM(C14:C48)&gt;1,SUM(C14:C48)/COUNTA(C14:C48),"-")</f>
        <v>-</v>
      </c>
      <c r="D49" s="40" t="str">
        <f>IF(SUM(D14:D48)&gt;1,SUM(D14:D48)/COUNTA(D14:D48),"-")</f>
        <v>-</v>
      </c>
      <c r="E49" s="40" t="str">
        <f>IF(SUM(E14:E48)&gt;1,SUM(E14:E48)/COUNTA(E14:E48),"-")</f>
        <v>-</v>
      </c>
      <c r="F49" s="40" t="str">
        <f>IF(SUM(F14:F48)&gt;1,SUM(F14:F48)/COUNTA(F14:F48),"-")</f>
        <v>-</v>
      </c>
      <c r="G49" s="40" t="str">
        <f t="shared" ref="G49:L49" si="13">IF(SUM(G14:G48)&gt;1,SUM(G14:G48)/COUNTA(G14:G48),"-")</f>
        <v>-</v>
      </c>
      <c r="H49" s="40" t="str">
        <f t="shared" si="13"/>
        <v>-</v>
      </c>
      <c r="I49" s="40" t="str">
        <f t="shared" si="13"/>
        <v>-</v>
      </c>
      <c r="J49" s="40" t="str">
        <f t="shared" si="13"/>
        <v>-</v>
      </c>
      <c r="K49" s="40" t="str">
        <f>IF(SUM(K14:K48)&gt;1,SUM(K14:K48)/COUNTA(K14:K48),"-")</f>
        <v>-</v>
      </c>
      <c r="L49" s="40" t="str">
        <f t="shared" si="13"/>
        <v>-</v>
      </c>
      <c r="M49" s="37"/>
      <c r="N49" s="37"/>
      <c r="O49" s="37"/>
      <c r="P49" s="37"/>
      <c r="Q49" s="37"/>
      <c r="R49" s="37"/>
      <c r="S49" s="38"/>
      <c r="T49" s="38"/>
      <c r="U49" s="38"/>
      <c r="V49" s="49"/>
      <c r="W49" s="113"/>
      <c r="X49" s="15"/>
      <c r="Y49" s="22"/>
      <c r="Z49" s="16"/>
      <c r="AA49" s="16"/>
      <c r="AB49" s="16"/>
    </row>
    <row r="50" spans="1:28" ht="20.100000000000001" customHeight="1" thickTop="1" x14ac:dyDescent="0.15">
      <c r="A50" s="45"/>
      <c r="B50" s="31" t="s">
        <v>12</v>
      </c>
      <c r="C50" s="34"/>
      <c r="D50" s="34"/>
      <c r="E50" s="34"/>
      <c r="F50" s="34"/>
      <c r="G50" s="34"/>
      <c r="H50" s="34"/>
      <c r="I50" s="34"/>
      <c r="J50" s="34"/>
      <c r="K50" s="34"/>
      <c r="L50" s="34"/>
      <c r="M50" s="41" t="str">
        <f>IF(SUM(C14:C48)&gt;1,AVERAGE(M14:M48),"-")</f>
        <v>-</v>
      </c>
      <c r="N50" s="41" t="str">
        <f>IF(SUM(E14:E48)&gt;1,AVERAGE(N14:N48),"-")</f>
        <v>-</v>
      </c>
      <c r="O50" s="41" t="str">
        <f>IF(SUM(G14:G48)&gt;1,AVERAGE(O14:O48),"-")</f>
        <v>-</v>
      </c>
      <c r="P50" s="41" t="str">
        <f>IF(SUM(I14:I48)&gt;1,AVERAGE(P14:P48),"-")</f>
        <v>-</v>
      </c>
      <c r="Q50" s="41" t="str">
        <f t="shared" ref="Q50" si="14">IF(SUM(L14:L48)&gt;1,AVERAGE(Q14:Q48),"-")</f>
        <v>-</v>
      </c>
      <c r="R50" s="34" t="str">
        <f>CHOOSE(FREQUENCY({0;1.01;5.43;7.01;8.01},M50),"-","onvol","vol","goed","uitst")</f>
        <v>-</v>
      </c>
      <c r="S50" s="34" t="str">
        <f>CHOOSE(FREQUENCY({0;1.01;5.43;7.01;8.01},N50),"-","onvol","vol","goed","uitst")</f>
        <v>-</v>
      </c>
      <c r="T50" s="34" t="str">
        <f>CHOOSE(FREQUENCY({0;1.01;5.43;7.01;8.01},O50),"-","onvol","vol","goed","uitst")</f>
        <v>-</v>
      </c>
      <c r="U50" s="34" t="str">
        <f>CHOOSE(FREQUENCY({0;1.01;5.43;7.01;8.01},P50),"-","onvol","vol","goed","uitst")</f>
        <v>-</v>
      </c>
      <c r="V50" s="82" t="str">
        <f>CHOOSE(FREQUENCY({0;1.01;5.43;7.01;8.01},Q50),"-","onvol","vol","goed","uitst")</f>
        <v>-</v>
      </c>
      <c r="W50" s="117" t="str">
        <f>IF(SUM(W14:W48)&gt;1,AVERAGE(W14:W48),"-")</f>
        <v>-</v>
      </c>
      <c r="X50" s="15"/>
      <c r="Y50" s="22"/>
      <c r="Z50" s="16"/>
      <c r="AA50" s="16"/>
      <c r="AB50" s="16"/>
    </row>
    <row r="51" spans="1:28" s="28" customFormat="1" ht="18.95" customHeight="1" x14ac:dyDescent="0.15">
      <c r="A51" s="50"/>
      <c r="B51" s="23"/>
      <c r="C51" s="24" t="str">
        <f>IF(C55=0,"OK","Fout")</f>
        <v>OK</v>
      </c>
      <c r="D51" s="24" t="str">
        <f>IF(D55=0,"OK","Fout")</f>
        <v>OK</v>
      </c>
      <c r="E51" s="24" t="str">
        <f>IF(E55=0,"OK","Fout")</f>
        <v>OK</v>
      </c>
      <c r="F51" s="24" t="str">
        <f>IF(F55=0,"OK","Fout")</f>
        <v>OK</v>
      </c>
      <c r="G51" s="24" t="str">
        <f>IF(G55=0,"OK","Fout")</f>
        <v>OK</v>
      </c>
      <c r="H51" s="24" t="str">
        <f>IF(H55=0,"OK","Fout")</f>
        <v>OK</v>
      </c>
      <c r="I51" s="24" t="str">
        <f>IF(I55=0,"OK","Fout")</f>
        <v>OK</v>
      </c>
      <c r="J51" s="24" t="str">
        <f>IF(J55=0,"OK","Fout")</f>
        <v>OK</v>
      </c>
      <c r="K51" s="24" t="str">
        <f>IF(K55=0,"OK","Fout")</f>
        <v>OK</v>
      </c>
      <c r="L51" s="24" t="str">
        <f>IF(L55=0,"OK","Fout")</f>
        <v>OK</v>
      </c>
      <c r="M51" s="24" t="str">
        <f>IF(M55=0,"OK","Fout")</f>
        <v>OK</v>
      </c>
      <c r="N51" s="24" t="str">
        <f>IF(N55=0,"OK","Fout")</f>
        <v>OK</v>
      </c>
      <c r="O51" s="24" t="str">
        <f>IF(O55=0,"OK","Fout")</f>
        <v>OK</v>
      </c>
      <c r="P51" s="24" t="str">
        <f>IF(P55=0,"OK","Fout")</f>
        <v>OK</v>
      </c>
      <c r="Q51" s="24" t="str">
        <f>IF(Q55=0,"OK","Fout")</f>
        <v>OK</v>
      </c>
      <c r="R51" s="24"/>
      <c r="S51" s="24"/>
      <c r="T51" s="24"/>
      <c r="U51" s="24"/>
      <c r="V51" s="83"/>
      <c r="W51" s="114"/>
      <c r="X51" s="26"/>
      <c r="Y51" s="27"/>
      <c r="Z51" s="25"/>
      <c r="AA51" s="25"/>
      <c r="AB51" s="25"/>
    </row>
    <row r="52" spans="1:28" s="28" customFormat="1" ht="18.95" customHeight="1" x14ac:dyDescent="0.15">
      <c r="A52" s="50"/>
      <c r="B52" s="23"/>
      <c r="C52" s="183" t="s">
        <v>14</v>
      </c>
      <c r="D52" s="24"/>
      <c r="E52" s="24"/>
      <c r="F52" s="24"/>
      <c r="G52" s="24"/>
      <c r="H52" s="24"/>
      <c r="I52" s="24"/>
      <c r="J52" s="24"/>
      <c r="K52" s="24"/>
      <c r="L52" s="24"/>
      <c r="M52" s="24"/>
      <c r="N52" s="24"/>
      <c r="O52" s="24"/>
      <c r="P52" s="24"/>
      <c r="Q52" s="24"/>
      <c r="R52" s="24"/>
      <c r="S52" s="24"/>
      <c r="T52" s="24"/>
      <c r="U52" s="24"/>
      <c r="V52" s="182"/>
      <c r="W52" s="114"/>
      <c r="X52" s="26"/>
      <c r="Y52" s="27"/>
      <c r="Z52" s="25"/>
      <c r="AA52" s="25"/>
      <c r="AB52" s="25"/>
    </row>
    <row r="53" spans="1:28" s="27" customFormat="1" ht="17.100000000000001" customHeight="1" x14ac:dyDescent="0.15">
      <c r="A53" s="51"/>
      <c r="B53" s="52"/>
      <c r="C53" s="184" t="s">
        <v>64</v>
      </c>
      <c r="D53" s="185"/>
      <c r="E53" s="185"/>
      <c r="F53" s="185"/>
      <c r="G53" s="185"/>
      <c r="H53" s="185"/>
      <c r="I53" s="185"/>
      <c r="J53" s="185"/>
      <c r="K53" s="185"/>
      <c r="L53" s="185"/>
      <c r="M53" s="185"/>
      <c r="N53" s="185"/>
      <c r="O53" s="185"/>
      <c r="P53" s="185"/>
      <c r="Q53" s="185"/>
      <c r="R53" s="185"/>
      <c r="S53" s="185"/>
      <c r="T53" s="186"/>
      <c r="U53" s="52"/>
      <c r="V53" s="53"/>
      <c r="W53" s="115"/>
      <c r="X53" s="26"/>
      <c r="Z53" s="25"/>
      <c r="AA53" s="25"/>
      <c r="AB53" s="25"/>
    </row>
    <row r="54" spans="1:28" hidden="1" x14ac:dyDescent="0.15">
      <c r="A54" s="29">
        <f>COUNTA($B$14:$B$48)</f>
        <v>0</v>
      </c>
      <c r="C54" s="30">
        <f>COUNTA(C14:C48)</f>
        <v>0</v>
      </c>
      <c r="D54" s="30">
        <f>COUNTA(D14:D48)</f>
        <v>0</v>
      </c>
      <c r="E54" s="30">
        <f t="shared" ref="E54:L54" si="15">COUNTA(E14:E48)</f>
        <v>0</v>
      </c>
      <c r="F54" s="30">
        <f t="shared" si="15"/>
        <v>0</v>
      </c>
      <c r="G54" s="30">
        <f t="shared" si="15"/>
        <v>0</v>
      </c>
      <c r="H54" s="30">
        <f t="shared" si="15"/>
        <v>0</v>
      </c>
      <c r="I54" s="30">
        <f t="shared" si="15"/>
        <v>0</v>
      </c>
      <c r="J54" s="30">
        <f t="shared" si="15"/>
        <v>0</v>
      </c>
      <c r="K54" s="30">
        <f t="shared" si="15"/>
        <v>0</v>
      </c>
      <c r="L54" s="30">
        <f t="shared" si="15"/>
        <v>0</v>
      </c>
      <c r="M54" s="30">
        <f>COUNT(M14:M48)</f>
        <v>0</v>
      </c>
      <c r="N54" s="30">
        <f t="shared" ref="N54:Q54" si="16">COUNT(N14:N48)</f>
        <v>0</v>
      </c>
      <c r="O54" s="30">
        <f t="shared" si="16"/>
        <v>0</v>
      </c>
      <c r="P54" s="30">
        <f t="shared" si="16"/>
        <v>0</v>
      </c>
      <c r="Q54" s="30">
        <f t="shared" si="16"/>
        <v>0</v>
      </c>
      <c r="S54" s="30"/>
      <c r="T54" s="30"/>
      <c r="U54" s="30"/>
      <c r="V54" s="30"/>
    </row>
    <row r="55" spans="1:28" hidden="1" x14ac:dyDescent="0.15">
      <c r="C55" s="30">
        <f>$A$54-C54</f>
        <v>0</v>
      </c>
      <c r="D55" s="30">
        <f>$A$54-D54</f>
        <v>0</v>
      </c>
      <c r="E55" s="30">
        <f t="shared" ref="E55:K55" si="17">$A$54-E54</f>
        <v>0</v>
      </c>
      <c r="F55" s="30">
        <f t="shared" si="17"/>
        <v>0</v>
      </c>
      <c r="G55" s="30">
        <f t="shared" si="17"/>
        <v>0</v>
      </c>
      <c r="H55" s="30">
        <f t="shared" si="17"/>
        <v>0</v>
      </c>
      <c r="I55" s="30">
        <f t="shared" si="17"/>
        <v>0</v>
      </c>
      <c r="J55" s="30">
        <f t="shared" si="17"/>
        <v>0</v>
      </c>
      <c r="K55" s="30">
        <f t="shared" si="17"/>
        <v>0</v>
      </c>
      <c r="L55" s="30">
        <f t="shared" ref="L55" si="18">$A$54-L54</f>
        <v>0</v>
      </c>
      <c r="M55" s="30">
        <f>$A$54-M54</f>
        <v>0</v>
      </c>
      <c r="N55" s="30">
        <f t="shared" ref="N55:Q55" si="19">$A$54-N54</f>
        <v>0</v>
      </c>
      <c r="O55" s="30">
        <f t="shared" si="19"/>
        <v>0</v>
      </c>
      <c r="P55" s="30">
        <f t="shared" si="19"/>
        <v>0</v>
      </c>
      <c r="Q55" s="30">
        <f t="shared" si="19"/>
        <v>0</v>
      </c>
      <c r="S55" s="30"/>
      <c r="T55" s="30"/>
      <c r="U55" s="30"/>
      <c r="V55" s="30"/>
    </row>
    <row r="56" spans="1:28" hidden="1" x14ac:dyDescent="0.15"/>
    <row r="57" spans="1:28" x14ac:dyDescent="0.15">
      <c r="E57" s="30"/>
      <c r="F57" s="30"/>
    </row>
  </sheetData>
  <sheetProtection password="EE81" sheet="1" objects="1" scenarios="1" selectLockedCells="1"/>
  <mergeCells count="4">
    <mergeCell ref="C3:L3"/>
    <mergeCell ref="M3:Q3"/>
    <mergeCell ref="R3:V3"/>
    <mergeCell ref="C53:T53"/>
  </mergeCells>
  <phoneticPr fontId="19" type="noConversion"/>
  <conditionalFormatting sqref="C51:V51 D52:V52">
    <cfRule type="containsText" dxfId="11" priority="4" stopIfTrue="1" operator="containsText" text="Fout">
      <formula>NOT(ISERROR(SEARCH("Fout",C51)))</formula>
    </cfRule>
    <cfRule type="containsText" dxfId="10" priority="5" stopIfTrue="1" operator="containsText" text="OK">
      <formula>NOT(ISERROR(SEARCH("OK",C51)))</formula>
    </cfRule>
  </conditionalFormatting>
  <conditionalFormatting sqref="C20:L48">
    <cfRule type="expression" dxfId="9" priority="2">
      <formula>OR(AND(COUNTA(C$12:C$62)&gt;0,NOT(ISBLANK($B20)),ISBLANK(C20)), AND(NOT(ISBLANK(C20)), ISBLANK($B20)))</formula>
    </cfRule>
  </conditionalFormatting>
  <conditionalFormatting sqref="C14:L48">
    <cfRule type="expression" dxfId="8" priority="1">
      <formula>OR(AND(COUNTA(C$14:C$48)&gt;0,NOT(ISBLANK($B14)),ISBLANK(C14)), AND(NOT(ISBLANK(C14)), ISBLANK($B14)))</formula>
    </cfRule>
  </conditionalFormatting>
  <printOptions horizontalCentered="1"/>
  <pageMargins left="0.35000000000000003" right="0.35000000000000003" top="0.67" bottom="0.67" header="0.31" footer="0.31"/>
  <pageSetup paperSize="9" scale="49" orientation="portrait"/>
  <headerFooter alignWithMargins="0">
    <oddHeader>&amp;L&amp;K000000Argus Clou&amp;R&amp;K000000&amp;A</oddHeader>
    <oddFooter>&amp;L&amp;K000000© 2012 - Malmberg, Den Bosch&amp;R&amp;K000000&amp;D</oddFooter>
  </headerFooter>
  <colBreaks count="1" manualBreakCount="1">
    <brk id="22"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AD57"/>
  <sheetViews>
    <sheetView showGridLines="0" workbookViewId="0">
      <pane xSplit="2" ySplit="12" topLeftCell="C49" activePane="bottomRight" state="frozen"/>
      <selection pane="topRight" activeCell="C1" sqref="C1"/>
      <selection pane="bottomLeft" activeCell="A6" sqref="A6"/>
      <selection pane="bottomRight" activeCell="M6" sqref="M6"/>
    </sheetView>
  </sheetViews>
  <sheetFormatPr defaultColWidth="8.875" defaultRowHeight="11.25" x14ac:dyDescent="0.15"/>
  <cols>
    <col min="1" max="1" width="3.125" style="29" customWidth="1"/>
    <col min="2" max="2" width="22.625" style="5" customWidth="1"/>
    <col min="3" max="4" width="7" style="30" customWidth="1"/>
    <col min="5" max="12" width="7.375" style="5" customWidth="1"/>
    <col min="13" max="13" width="7.375" style="30" customWidth="1"/>
    <col min="14" max="14" width="7.875" style="5" customWidth="1"/>
    <col min="15" max="16" width="7.375" style="5" customWidth="1"/>
    <col min="17" max="17" width="8.125" style="5" customWidth="1"/>
    <col min="18" max="18" width="7.375" style="30" customWidth="1"/>
    <col min="19" max="22" width="7.375" style="5" customWidth="1"/>
    <col min="23" max="23" width="10.625" style="3" bestFit="1" customWidth="1"/>
    <col min="24" max="24" width="21" style="4" hidden="1" customWidth="1"/>
    <col min="25" max="25" width="11.125" style="3" hidden="1" customWidth="1"/>
    <col min="26" max="26" width="8.875" style="3" hidden="1" customWidth="1"/>
    <col min="27" max="30" width="8.875" style="5" hidden="1" customWidth="1"/>
    <col min="31" max="16384" width="8.875" style="5"/>
  </cols>
  <sheetData>
    <row r="1" spans="1:30" ht="19.5" x14ac:dyDescent="0.2">
      <c r="A1" s="101" t="s">
        <v>44</v>
      </c>
      <c r="W1" s="169" t="s">
        <v>61</v>
      </c>
    </row>
    <row r="2" spans="1:30" ht="24" customHeight="1" x14ac:dyDescent="0.15">
      <c r="A2" s="101" t="s">
        <v>49</v>
      </c>
      <c r="B2" s="98"/>
      <c r="C2" s="99"/>
      <c r="D2" s="99"/>
      <c r="E2" s="98"/>
      <c r="F2" s="98"/>
      <c r="G2" s="98"/>
      <c r="H2" s="98"/>
      <c r="I2" s="98"/>
      <c r="J2" s="98"/>
      <c r="K2" s="98"/>
      <c r="L2" s="98"/>
      <c r="M2" s="99"/>
      <c r="N2" s="98"/>
      <c r="O2" s="98"/>
      <c r="P2" s="98"/>
      <c r="Q2" s="98"/>
      <c r="R2" s="99"/>
      <c r="S2" s="98"/>
      <c r="T2" s="98"/>
      <c r="U2" s="98"/>
      <c r="V2" s="98"/>
    </row>
    <row r="3" spans="1:30" s="10" customFormat="1" ht="22.5" customHeight="1" x14ac:dyDescent="0.25">
      <c r="A3" s="100" t="s">
        <v>43</v>
      </c>
      <c r="B3" s="97"/>
      <c r="C3" s="180" t="s">
        <v>0</v>
      </c>
      <c r="D3" s="180"/>
      <c r="E3" s="180"/>
      <c r="F3" s="180"/>
      <c r="G3" s="180"/>
      <c r="H3" s="180"/>
      <c r="I3" s="180"/>
      <c r="J3" s="180"/>
      <c r="K3" s="180"/>
      <c r="L3" s="181"/>
      <c r="M3" s="180" t="s">
        <v>58</v>
      </c>
      <c r="N3" s="180"/>
      <c r="O3" s="180"/>
      <c r="P3" s="180"/>
      <c r="Q3" s="181"/>
      <c r="R3" s="179" t="s">
        <v>11</v>
      </c>
      <c r="S3" s="180"/>
      <c r="T3" s="180"/>
      <c r="U3" s="180"/>
      <c r="V3" s="181"/>
      <c r="W3" s="107" t="s">
        <v>45</v>
      </c>
      <c r="X3" s="8"/>
      <c r="Y3" s="9"/>
      <c r="Z3" s="7"/>
      <c r="AA3" s="7"/>
      <c r="AB3" s="7"/>
    </row>
    <row r="4" spans="1:30" s="10" customFormat="1" ht="12" customHeight="1" x14ac:dyDescent="0.15">
      <c r="A4" s="84" t="s">
        <v>25</v>
      </c>
      <c r="B4" s="80"/>
      <c r="E4" s="12"/>
      <c r="F4" s="12"/>
      <c r="G4" s="12"/>
      <c r="H4" s="12"/>
      <c r="I4" s="12"/>
      <c r="J4" s="12"/>
      <c r="K4" s="12"/>
      <c r="L4" s="13"/>
      <c r="M4" s="66"/>
      <c r="N4" s="12"/>
      <c r="O4" s="12"/>
      <c r="P4" s="12"/>
      <c r="Q4" s="12"/>
      <c r="R4" s="14"/>
      <c r="S4" s="12"/>
      <c r="T4" s="12"/>
      <c r="U4" s="12"/>
      <c r="V4" s="13"/>
      <c r="W4" s="108"/>
      <c r="X4" s="8"/>
      <c r="Y4" s="9"/>
      <c r="Z4" s="7"/>
      <c r="AA4" s="7"/>
      <c r="AB4" s="7"/>
    </row>
    <row r="5" spans="1:30" s="10" customFormat="1" ht="12.95" customHeight="1" x14ac:dyDescent="0.15">
      <c r="A5" s="84" t="s">
        <v>26</v>
      </c>
      <c r="B5" s="79"/>
      <c r="C5" s="78" t="s">
        <v>42</v>
      </c>
      <c r="D5" s="78"/>
      <c r="L5" s="74"/>
      <c r="M5" s="11" t="s">
        <v>63</v>
      </c>
      <c r="R5" s="14"/>
      <c r="S5" s="12"/>
      <c r="T5" s="12"/>
      <c r="U5" s="12"/>
      <c r="V5" s="13"/>
      <c r="W5" s="108"/>
      <c r="X5" s="8"/>
      <c r="Y5" s="9"/>
      <c r="Z5" s="7"/>
      <c r="AA5" s="7"/>
      <c r="AB5" s="7"/>
    </row>
    <row r="6" spans="1:30" s="10" customFormat="1" ht="15.95" customHeight="1" x14ac:dyDescent="0.15">
      <c r="A6" s="77"/>
      <c r="B6" s="81"/>
      <c r="E6" s="12"/>
      <c r="F6" s="12"/>
      <c r="G6" s="12"/>
      <c r="H6" s="12"/>
      <c r="I6" s="12"/>
      <c r="J6" s="12"/>
      <c r="K6" s="12"/>
      <c r="L6" s="13"/>
      <c r="M6" s="72">
        <v>0.7</v>
      </c>
      <c r="N6" s="72">
        <v>0.7</v>
      </c>
      <c r="O6" s="72">
        <v>0.7</v>
      </c>
      <c r="P6" s="72">
        <v>0.7</v>
      </c>
      <c r="Q6" s="73">
        <v>0.7</v>
      </c>
      <c r="R6" s="14"/>
      <c r="S6" s="12"/>
      <c r="T6" s="12"/>
      <c r="U6" s="12"/>
      <c r="V6" s="13"/>
      <c r="W6" s="108"/>
      <c r="X6" s="8"/>
      <c r="Y6" s="9"/>
      <c r="Z6" s="7"/>
      <c r="AA6" s="7"/>
      <c r="AB6" s="7"/>
    </row>
    <row r="7" spans="1:30" s="10" customFormat="1" ht="15.95" customHeight="1" x14ac:dyDescent="0.15">
      <c r="A7" s="42"/>
      <c r="B7" s="81"/>
      <c r="C7" s="78"/>
      <c r="D7" s="78"/>
      <c r="E7" s="12"/>
      <c r="F7" s="12"/>
      <c r="G7" s="12"/>
      <c r="H7" s="12"/>
      <c r="L7" s="75" t="s">
        <v>24</v>
      </c>
      <c r="M7" s="65">
        <f>M6*M8</f>
        <v>41.16</v>
      </c>
      <c r="N7" s="65">
        <f>N6*N8</f>
        <v>41.23</v>
      </c>
      <c r="O7" s="65">
        <f>O6*O8</f>
        <v>41.3</v>
      </c>
      <c r="P7" s="65">
        <f>P6*P8</f>
        <v>41.23</v>
      </c>
      <c r="Q7" s="65">
        <f>Q6*Q8</f>
        <v>41.23</v>
      </c>
      <c r="R7" s="14"/>
      <c r="S7" s="12"/>
      <c r="T7" s="12"/>
      <c r="U7" s="12"/>
      <c r="V7" s="13"/>
      <c r="W7" s="108"/>
      <c r="X7" s="8"/>
      <c r="Y7" s="9"/>
      <c r="Z7" s="7"/>
      <c r="AA7" s="7"/>
      <c r="AB7" s="7"/>
    </row>
    <row r="8" spans="1:30" s="10" customFormat="1" ht="15.95" customHeight="1" x14ac:dyDescent="0.15">
      <c r="A8" s="42"/>
      <c r="B8" s="64"/>
      <c r="C8" s="78"/>
      <c r="E8" s="12"/>
      <c r="F8" s="12"/>
      <c r="G8" s="12"/>
      <c r="H8" s="12"/>
      <c r="I8" s="12"/>
      <c r="J8" s="12"/>
      <c r="K8" s="12"/>
      <c r="L8" s="13"/>
      <c r="M8" s="76">
        <f>'scores 5 tm 8'!G12</f>
        <v>58.8</v>
      </c>
      <c r="N8" s="76">
        <f>'scores 5 tm 8'!H12</f>
        <v>58.9</v>
      </c>
      <c r="O8" s="76">
        <f>'scores 5 tm 8'!I12</f>
        <v>59</v>
      </c>
      <c r="P8" s="76">
        <f>'scores 5 tm 8'!J12</f>
        <v>58.9</v>
      </c>
      <c r="Q8" s="76">
        <f>'scores 5 tm 8'!K12</f>
        <v>58.9</v>
      </c>
      <c r="R8" s="14"/>
      <c r="S8" s="12"/>
      <c r="T8" s="12"/>
      <c r="U8" s="12"/>
      <c r="V8" s="13"/>
      <c r="W8" s="108"/>
      <c r="X8" s="8"/>
      <c r="Y8" s="9"/>
      <c r="Z8" s="7"/>
      <c r="AA8" s="7"/>
      <c r="AB8" s="7"/>
    </row>
    <row r="9" spans="1:30" s="10" customFormat="1" ht="15.95" hidden="1" customHeight="1" x14ac:dyDescent="0.15">
      <c r="A9" s="77"/>
      <c r="B9" s="81"/>
      <c r="C9" s="78"/>
      <c r="E9" s="12"/>
      <c r="F9" s="12"/>
      <c r="G9" s="12"/>
      <c r="H9" s="12"/>
      <c r="I9" s="12"/>
      <c r="J9" s="12"/>
      <c r="K9" s="12"/>
      <c r="L9" s="75" t="s">
        <v>62</v>
      </c>
      <c r="M9" s="72">
        <f>M6</f>
        <v>0.7</v>
      </c>
      <c r="N9" s="72">
        <f t="shared" ref="N9:Q9" si="0">N6</f>
        <v>0.7</v>
      </c>
      <c r="O9" s="72">
        <f t="shared" si="0"/>
        <v>0.7</v>
      </c>
      <c r="P9" s="72">
        <f t="shared" si="0"/>
        <v>0.7</v>
      </c>
      <c r="Q9" s="72">
        <f t="shared" si="0"/>
        <v>0.7</v>
      </c>
      <c r="R9" s="14"/>
      <c r="S9" s="12"/>
      <c r="T9" s="12"/>
      <c r="U9" s="12"/>
      <c r="V9" s="13"/>
      <c r="W9" s="108"/>
      <c r="X9" s="8"/>
      <c r="Y9" s="9"/>
      <c r="Z9" s="7"/>
      <c r="AA9" s="7"/>
      <c r="AB9" s="7"/>
    </row>
    <row r="10" spans="1:30" s="10" customFormat="1" ht="15.95" hidden="1" customHeight="1" x14ac:dyDescent="0.15">
      <c r="A10" s="42"/>
      <c r="B10" s="81"/>
      <c r="C10" s="78"/>
      <c r="D10" s="78"/>
      <c r="E10" s="12"/>
      <c r="F10" s="12"/>
      <c r="G10" s="12"/>
      <c r="H10" s="12"/>
      <c r="L10" s="75" t="s">
        <v>24</v>
      </c>
      <c r="M10" s="65">
        <f>M6*M11</f>
        <v>97.86</v>
      </c>
      <c r="N10" s="65">
        <f>N9*N11</f>
        <v>97.929999999999993</v>
      </c>
      <c r="O10" s="65">
        <f>O9*O11</f>
        <v>98</v>
      </c>
      <c r="P10" s="65">
        <f>P9*P11</f>
        <v>97.929999999999993</v>
      </c>
      <c r="Q10" s="65">
        <f>Q9*Q11</f>
        <v>97.929999999999993</v>
      </c>
      <c r="R10" s="14"/>
      <c r="S10" s="12"/>
      <c r="T10" s="12"/>
      <c r="U10" s="12"/>
      <c r="V10" s="13"/>
      <c r="W10" s="108"/>
      <c r="X10" s="8"/>
      <c r="Y10" s="9"/>
      <c r="Z10" s="7"/>
      <c r="AA10" s="7"/>
      <c r="AB10" s="7"/>
    </row>
    <row r="11" spans="1:30" s="10" customFormat="1" ht="15.95" hidden="1" customHeight="1" x14ac:dyDescent="0.15">
      <c r="A11" s="42"/>
      <c r="B11" s="64"/>
      <c r="C11" s="86"/>
      <c r="E11" s="12"/>
      <c r="F11" s="12"/>
      <c r="G11" s="12"/>
      <c r="H11" s="12"/>
      <c r="I11" s="12"/>
      <c r="J11" s="12"/>
      <c r="K11" s="12"/>
      <c r="L11" s="13"/>
      <c r="M11" s="76">
        <f>'scores 5 tm 8'!G12+81</f>
        <v>139.80000000000001</v>
      </c>
      <c r="N11" s="76">
        <f>'scores 5 tm 8'!H12+81</f>
        <v>139.9</v>
      </c>
      <c r="O11" s="76">
        <f>'scores 5 tm 8'!I12+81</f>
        <v>140</v>
      </c>
      <c r="P11" s="76">
        <f>'scores 5 tm 8'!J12+81</f>
        <v>139.9</v>
      </c>
      <c r="Q11" s="76">
        <f>'scores 5 tm 8'!K12+81</f>
        <v>139.9</v>
      </c>
      <c r="R11" s="14"/>
      <c r="S11" s="12"/>
      <c r="T11" s="12"/>
      <c r="U11" s="12"/>
      <c r="V11" s="13"/>
      <c r="W11" s="108"/>
      <c r="X11" s="8"/>
      <c r="Y11" s="9"/>
      <c r="Z11" s="7"/>
      <c r="AA11" s="7"/>
      <c r="AB11" s="7"/>
    </row>
    <row r="12" spans="1:30" ht="23.1" customHeight="1" x14ac:dyDescent="0.15">
      <c r="A12" s="43"/>
      <c r="B12" s="6"/>
      <c r="C12" s="67" t="s">
        <v>5</v>
      </c>
      <c r="D12" s="69"/>
      <c r="E12" s="67" t="s">
        <v>6</v>
      </c>
      <c r="F12" s="69"/>
      <c r="G12" s="67" t="s">
        <v>7</v>
      </c>
      <c r="H12" s="69"/>
      <c r="I12" s="67" t="s">
        <v>8</v>
      </c>
      <c r="J12" s="69"/>
      <c r="K12" s="67" t="s">
        <v>9</v>
      </c>
      <c r="L12" s="69"/>
      <c r="M12" s="68" t="str">
        <f>C12</f>
        <v>thema 1</v>
      </c>
      <c r="N12" s="68" t="str">
        <f>E12</f>
        <v>thema 2</v>
      </c>
      <c r="O12" s="68" t="str">
        <f>G12</f>
        <v>thema 3</v>
      </c>
      <c r="P12" s="68" t="str">
        <f>I12</f>
        <v>thema 4</v>
      </c>
      <c r="Q12" s="68" t="str">
        <f>K12</f>
        <v>thema 5</v>
      </c>
      <c r="R12" s="70" t="str">
        <f t="shared" ref="R12:V12" si="1">M12</f>
        <v>thema 1</v>
      </c>
      <c r="S12" s="71" t="str">
        <f t="shared" si="1"/>
        <v>thema 2</v>
      </c>
      <c r="T12" s="68" t="str">
        <f t="shared" si="1"/>
        <v>thema 3</v>
      </c>
      <c r="U12" s="68" t="str">
        <f t="shared" si="1"/>
        <v>thema 4</v>
      </c>
      <c r="V12" s="69" t="str">
        <f t="shared" si="1"/>
        <v>thema 5</v>
      </c>
      <c r="W12" s="109"/>
      <c r="X12" s="17"/>
      <c r="Y12" s="18"/>
      <c r="Z12" s="7" t="s">
        <v>53</v>
      </c>
      <c r="AA12" s="7" t="s">
        <v>54</v>
      </c>
      <c r="AB12" s="7" t="s">
        <v>55</v>
      </c>
      <c r="AC12" s="7" t="s">
        <v>56</v>
      </c>
      <c r="AD12" s="7" t="s">
        <v>57</v>
      </c>
    </row>
    <row r="13" spans="1:30" ht="31.5" x14ac:dyDescent="0.15">
      <c r="A13" s="44"/>
      <c r="B13" s="19" t="s">
        <v>3</v>
      </c>
      <c r="C13" s="163" t="s">
        <v>51</v>
      </c>
      <c r="D13" s="164" t="s">
        <v>52</v>
      </c>
      <c r="E13" s="163" t="s">
        <v>51</v>
      </c>
      <c r="F13" s="164" t="s">
        <v>52</v>
      </c>
      <c r="G13" s="163" t="s">
        <v>51</v>
      </c>
      <c r="H13" s="164" t="s">
        <v>52</v>
      </c>
      <c r="I13" s="163" t="s">
        <v>51</v>
      </c>
      <c r="J13" s="164" t="s">
        <v>52</v>
      </c>
      <c r="K13" s="163" t="s">
        <v>51</v>
      </c>
      <c r="L13" s="165" t="s">
        <v>52</v>
      </c>
      <c r="M13" s="61" t="s">
        <v>13</v>
      </c>
      <c r="N13" s="32" t="s">
        <v>13</v>
      </c>
      <c r="O13" s="32" t="s">
        <v>13</v>
      </c>
      <c r="P13" s="32" t="s">
        <v>13</v>
      </c>
      <c r="Q13" s="87" t="s">
        <v>13</v>
      </c>
      <c r="R13" s="94"/>
      <c r="S13" s="33"/>
      <c r="T13" s="33"/>
      <c r="U13" s="33"/>
      <c r="V13" s="35"/>
      <c r="W13" s="110" t="s">
        <v>13</v>
      </c>
      <c r="X13" s="17"/>
      <c r="Y13" s="18"/>
      <c r="Z13" s="16"/>
      <c r="AA13" s="16"/>
      <c r="AB13" s="16"/>
    </row>
    <row r="14" spans="1:30" ht="20.100000000000001" customHeight="1" x14ac:dyDescent="0.15">
      <c r="A14" s="45">
        <v>1</v>
      </c>
      <c r="B14" s="1"/>
      <c r="C14" s="62"/>
      <c r="D14" s="147"/>
      <c r="E14" s="56"/>
      <c r="F14" s="56"/>
      <c r="G14" s="56"/>
      <c r="H14" s="56"/>
      <c r="I14" s="56"/>
      <c r="J14" s="88"/>
      <c r="K14" s="56"/>
      <c r="L14" s="88"/>
      <c r="M14" s="91" t="str">
        <f>IF(Z14=0,"-",IF(Z14&gt;$M$10,"6"+((Z14-$M$10)*(4/($M$11-$M$10))),"1"+(Z14*(5/$M$10))))</f>
        <v>-</v>
      </c>
      <c r="N14" s="34" t="str">
        <f>IF(AA14=0,"-",IF(AA14&gt;$N$10,"6"+((AA14-$N$10)*(4/($N$11-$N$10))),"1"+(AA14*(5/$N$10))))</f>
        <v>-</v>
      </c>
      <c r="O14" s="34" t="str">
        <f>IF(AB14=0,"-",IF(AB14&gt;$O$10,"6"+((AB14-$O$10)*(4/($O$11-$O$10))),"1"+(AB14*(5/$O$10))))</f>
        <v>-</v>
      </c>
      <c r="P14" s="34" t="str">
        <f>IF(AC14=0,"-",IF(AC14&gt;$P$10,"6"+((AC14-$P$10)*(4/($P$11-$P$10))),"1"+(AC14*(5/$P$10))))</f>
        <v>-</v>
      </c>
      <c r="Q14" s="93" t="str">
        <f>IF(AD14=0,"-",IF(AD14&gt;$Q$10,"6"+((AD14-$Q$10)*(4/($Q$11-$Q$10))),"1"+(AD14*(5/$Q$10))))</f>
        <v>-</v>
      </c>
      <c r="R14" s="95" t="str">
        <f>CHOOSE(FREQUENCY({0;1.01;5.43;7.01;8.01},M14),"-","onvol","vol","goed","uitst")</f>
        <v>-</v>
      </c>
      <c r="S14" s="36" t="str">
        <f>CHOOSE(FREQUENCY({0;1.01;5.43;7.01;8.01},N14),"-","onvol","vol","goed","uitst")</f>
        <v>-</v>
      </c>
      <c r="T14" s="36" t="str">
        <f>CHOOSE(FREQUENCY({0;1.01;5.43;7.01;8.01},O14),"-","onvol","vol","goed","uitst")</f>
        <v>-</v>
      </c>
      <c r="U14" s="36" t="str">
        <f>CHOOSE(FREQUENCY({0;1.01;5.43;7.01;8.01},P14),"-","onvol","vol","goed","uitst")</f>
        <v>-</v>
      </c>
      <c r="V14" s="60" t="str">
        <f>CHOOSE(FREQUENCY({0;1.01;5.43;7.01;8.01},Q14),"-","onvol","vol","goed","uitst")</f>
        <v>-</v>
      </c>
      <c r="W14" s="111" t="str">
        <f>IF(SUM(M14:Q14)&gt;1,(SUM(M14:Q14)/COUNT(M14:Q14)),"-")</f>
        <v>-</v>
      </c>
      <c r="X14" s="20" t="s">
        <v>1</v>
      </c>
      <c r="Y14" s="2">
        <v>160</v>
      </c>
      <c r="Z14" s="16">
        <f>(10*C14)+D14</f>
        <v>0</v>
      </c>
      <c r="AA14" s="16">
        <f>(10*E14)+F14</f>
        <v>0</v>
      </c>
      <c r="AB14" s="16">
        <f>(10*G14)+H14</f>
        <v>0</v>
      </c>
      <c r="AC14" s="16">
        <f>(10*I14)+J14</f>
        <v>0</v>
      </c>
      <c r="AD14" s="16">
        <f>(10*K14)+L14</f>
        <v>0</v>
      </c>
    </row>
    <row r="15" spans="1:30" ht="20.100000000000001" customHeight="1" x14ac:dyDescent="0.15">
      <c r="A15" s="45">
        <v>2</v>
      </c>
      <c r="B15" s="1"/>
      <c r="C15" s="62"/>
      <c r="D15" s="147"/>
      <c r="E15" s="56"/>
      <c r="F15" s="56"/>
      <c r="G15" s="56"/>
      <c r="H15" s="56"/>
      <c r="I15" s="56"/>
      <c r="J15" s="88"/>
      <c r="K15" s="56"/>
      <c r="L15" s="88"/>
      <c r="M15" s="91" t="str">
        <f t="shared" ref="M15:M39" si="2">IF(Z15=0,"-",IF(Z15&gt;$M$10,"6"+((Z15-$M$10)*(4/($M$11-$M$10))),"1"+(Z15*(5/$M$10))))</f>
        <v>-</v>
      </c>
      <c r="N15" s="34" t="str">
        <f t="shared" ref="N15:N39" si="3">IF(AA15=0,"-",IF(AA15&gt;$N$10,"6"+((AA15-$N$10)*(4/($N$11-$N$10))),"1"+(AA15*(5/$N$10))))</f>
        <v>-</v>
      </c>
      <c r="O15" s="34" t="str">
        <f t="shared" ref="O15:O39" si="4">IF(AB15=0,"-",IF(AB15&gt;$O$10,"6"+((AB15-$O$10)*(4/($O$11-$O$10))),"1"+(AB15*(5/$O$10))))</f>
        <v>-</v>
      </c>
      <c r="P15" s="34" t="str">
        <f t="shared" ref="P15:P39" si="5">IF(AC15=0,"-",IF(AC15&gt;$P$10,"6"+((AC15-$P$10)*(4/($P$11-$P$10))),"1"+(AC15*(5/$P$10))))</f>
        <v>-</v>
      </c>
      <c r="Q15" s="93" t="str">
        <f t="shared" ref="Q15:Q39" si="6">IF(AD15=0,"-",IF(AD15&gt;$Q$10,"6"+((AD15-$Q$10)*(4/($Q$11-$Q$10))),"1"+(AD15*(5/$Q$10))))</f>
        <v>-</v>
      </c>
      <c r="R15" s="95" t="str">
        <f>CHOOSE(FREQUENCY({0;1.01;5.43;7.01;8.01},M15),"-","onvol","vol","goed","uitst")</f>
        <v>-</v>
      </c>
      <c r="S15" s="36" t="str">
        <f>CHOOSE(FREQUENCY({0;1.01;5.43;7.01;8.01},N15),"-","onvol","vol","goed","uitst")</f>
        <v>-</v>
      </c>
      <c r="T15" s="36" t="str">
        <f>CHOOSE(FREQUENCY({0;1.01;5.43;7.01;8.01},O15),"-","onvol","vol","goed","uitst")</f>
        <v>-</v>
      </c>
      <c r="U15" s="36" t="str">
        <f>CHOOSE(FREQUENCY({0;1.01;5.43;7.01;8.01},P15),"-","onvol","vol","goed","uitst")</f>
        <v>-</v>
      </c>
      <c r="V15" s="60" t="str">
        <f>CHOOSE(FREQUENCY({0;1.01;5.43;7.01;8.01},Q15),"-","onvol","vol","goed","uitst")</f>
        <v>-</v>
      </c>
      <c r="W15" s="111" t="str">
        <f t="shared" ref="W15:W48" si="7">IF(SUM(M15:Q15)&gt;1,(SUM(M15:Q15)/COUNT(M15:Q15)),"-")</f>
        <v>-</v>
      </c>
      <c r="X15" s="20" t="s">
        <v>2</v>
      </c>
      <c r="Y15" s="54">
        <f>Y16*Y14</f>
        <v>112</v>
      </c>
      <c r="Z15" s="16">
        <f t="shared" ref="Z15:Z48" si="8">(10*C15)+D15</f>
        <v>0</v>
      </c>
      <c r="AA15" s="16">
        <f t="shared" ref="AA15:AA48" si="9">(10*E15)+F15</f>
        <v>0</v>
      </c>
      <c r="AB15" s="16">
        <f t="shared" ref="AB15:AB48" si="10">(10*G15)+H15</f>
        <v>0</v>
      </c>
      <c r="AC15" s="16">
        <f t="shared" ref="AC15:AC48" si="11">(10*I15)+J15</f>
        <v>0</v>
      </c>
      <c r="AD15" s="16">
        <f t="shared" ref="AD15:AD48" si="12">(10*K15)+L15</f>
        <v>0</v>
      </c>
    </row>
    <row r="16" spans="1:30" ht="20.100000000000001" customHeight="1" x14ac:dyDescent="0.15">
      <c r="A16" s="45">
        <v>3</v>
      </c>
      <c r="B16" s="1"/>
      <c r="C16" s="62"/>
      <c r="D16" s="147"/>
      <c r="E16" s="56"/>
      <c r="F16" s="56"/>
      <c r="G16" s="56"/>
      <c r="H16" s="56"/>
      <c r="I16" s="56"/>
      <c r="J16" s="88"/>
      <c r="K16" s="56"/>
      <c r="L16" s="88"/>
      <c r="M16" s="91" t="str">
        <f t="shared" si="2"/>
        <v>-</v>
      </c>
      <c r="N16" s="34" t="str">
        <f t="shared" si="3"/>
        <v>-</v>
      </c>
      <c r="O16" s="34" t="str">
        <f t="shared" si="4"/>
        <v>-</v>
      </c>
      <c r="P16" s="34" t="str">
        <f t="shared" si="5"/>
        <v>-</v>
      </c>
      <c r="Q16" s="93" t="str">
        <f t="shared" si="6"/>
        <v>-</v>
      </c>
      <c r="R16" s="95" t="str">
        <f>CHOOSE(FREQUENCY({0;1.01;5.43;7.01;8.01},M16),"-","onvol","vol","goed","uitst")</f>
        <v>-</v>
      </c>
      <c r="S16" s="36" t="str">
        <f>CHOOSE(FREQUENCY({0;1.01;5.43;7.01;8.01},N16),"-","onvol","vol","goed","uitst")</f>
        <v>-</v>
      </c>
      <c r="T16" s="36" t="str">
        <f>CHOOSE(FREQUENCY({0;1.01;5.43;7.01;8.01},O16),"-","onvol","vol","goed","uitst")</f>
        <v>-</v>
      </c>
      <c r="U16" s="36" t="str">
        <f>CHOOSE(FREQUENCY({0;1.01;5.43;7.01;8.01},P16),"-","onvol","vol","goed","uitst")</f>
        <v>-</v>
      </c>
      <c r="V16" s="60" t="str">
        <f>CHOOSE(FREQUENCY({0;1.01;5.43;7.01;8.01},Q16),"-","onvol","vol","goed","uitst")</f>
        <v>-</v>
      </c>
      <c r="W16" s="111" t="str">
        <f t="shared" si="7"/>
        <v>-</v>
      </c>
      <c r="X16" s="21" t="s">
        <v>15</v>
      </c>
      <c r="Y16" s="55">
        <v>0.7</v>
      </c>
      <c r="Z16" s="16">
        <f t="shared" si="8"/>
        <v>0</v>
      </c>
      <c r="AA16" s="16">
        <f t="shared" si="9"/>
        <v>0</v>
      </c>
      <c r="AB16" s="16">
        <f t="shared" si="10"/>
        <v>0</v>
      </c>
      <c r="AC16" s="16">
        <f t="shared" si="11"/>
        <v>0</v>
      </c>
      <c r="AD16" s="16">
        <f t="shared" si="12"/>
        <v>0</v>
      </c>
    </row>
    <row r="17" spans="1:30" ht="20.100000000000001" customHeight="1" x14ac:dyDescent="0.15">
      <c r="A17" s="45">
        <v>4</v>
      </c>
      <c r="B17" s="1"/>
      <c r="C17" s="62"/>
      <c r="D17" s="147"/>
      <c r="E17" s="56"/>
      <c r="F17" s="56"/>
      <c r="G17" s="56"/>
      <c r="H17" s="56"/>
      <c r="I17" s="56"/>
      <c r="J17" s="88"/>
      <c r="K17" s="56"/>
      <c r="L17" s="88"/>
      <c r="M17" s="91" t="str">
        <f>IF(Z17=0,"-",IF(Z17&gt;$M$10,"6"+((Z17-$M$10)*(4/($M$11-$M$10))),"1"+(Z17*(5/$M$10))))</f>
        <v>-</v>
      </c>
      <c r="N17" s="34" t="str">
        <f t="shared" si="3"/>
        <v>-</v>
      </c>
      <c r="O17" s="34" t="str">
        <f t="shared" si="4"/>
        <v>-</v>
      </c>
      <c r="P17" s="34" t="str">
        <f t="shared" si="5"/>
        <v>-</v>
      </c>
      <c r="Q17" s="93" t="str">
        <f t="shared" si="6"/>
        <v>-</v>
      </c>
      <c r="R17" s="95" t="str">
        <f>CHOOSE(FREQUENCY({0;1.01;5.43;7.01;8.01},M17),"-","onvol","vol","goed","uitst")</f>
        <v>-</v>
      </c>
      <c r="S17" s="36" t="str">
        <f>CHOOSE(FREQUENCY({0;1.01;5.43;7.01;8.01},N17),"-","onvol","vol","goed","uitst")</f>
        <v>-</v>
      </c>
      <c r="T17" s="36" t="str">
        <f>CHOOSE(FREQUENCY({0;1.01;5.43;7.01;8.01},O17),"-","onvol","vol","goed","uitst")</f>
        <v>-</v>
      </c>
      <c r="U17" s="36" t="str">
        <f>CHOOSE(FREQUENCY({0;1.01;5.43;7.01;8.01},P17),"-","onvol","vol","goed","uitst")</f>
        <v>-</v>
      </c>
      <c r="V17" s="60" t="str">
        <f>CHOOSE(FREQUENCY({0;1.01;5.43;7.01;8.01},Q17),"-","onvol","vol","goed","uitst")</f>
        <v>-</v>
      </c>
      <c r="W17" s="111" t="str">
        <f t="shared" si="7"/>
        <v>-</v>
      </c>
      <c r="X17" s="15"/>
      <c r="Y17" s="22"/>
      <c r="Z17" s="16">
        <f t="shared" si="8"/>
        <v>0</v>
      </c>
      <c r="AA17" s="16">
        <f t="shared" si="9"/>
        <v>0</v>
      </c>
      <c r="AB17" s="16">
        <f t="shared" si="10"/>
        <v>0</v>
      </c>
      <c r="AC17" s="16">
        <f t="shared" si="11"/>
        <v>0</v>
      </c>
      <c r="AD17" s="16">
        <f t="shared" si="12"/>
        <v>0</v>
      </c>
    </row>
    <row r="18" spans="1:30" ht="20.100000000000001" customHeight="1" x14ac:dyDescent="0.15">
      <c r="A18" s="45">
        <v>5</v>
      </c>
      <c r="B18" s="1"/>
      <c r="C18" s="62"/>
      <c r="D18" s="147"/>
      <c r="E18" s="56"/>
      <c r="F18" s="56"/>
      <c r="G18" s="56"/>
      <c r="H18" s="56"/>
      <c r="I18" s="56"/>
      <c r="J18" s="88"/>
      <c r="K18" s="56"/>
      <c r="L18" s="88"/>
      <c r="M18" s="91" t="str">
        <f t="shared" si="2"/>
        <v>-</v>
      </c>
      <c r="N18" s="34" t="str">
        <f t="shared" si="3"/>
        <v>-</v>
      </c>
      <c r="O18" s="34" t="str">
        <f t="shared" si="4"/>
        <v>-</v>
      </c>
      <c r="P18" s="34" t="str">
        <f t="shared" si="5"/>
        <v>-</v>
      </c>
      <c r="Q18" s="93" t="str">
        <f t="shared" si="6"/>
        <v>-</v>
      </c>
      <c r="R18" s="95" t="str">
        <f>CHOOSE(FREQUENCY({0;1.01;5.43;7.01;8.01},M18),"-","onvol","vol","goed","uitst")</f>
        <v>-</v>
      </c>
      <c r="S18" s="36" t="str">
        <f>CHOOSE(FREQUENCY({0;1.01;5.43;7.01;8.01},N18),"-","onvol","vol","goed","uitst")</f>
        <v>-</v>
      </c>
      <c r="T18" s="36" t="str">
        <f>CHOOSE(FREQUENCY({0;1.01;5.43;7.01;8.01},O18),"-","onvol","vol","goed","uitst")</f>
        <v>-</v>
      </c>
      <c r="U18" s="36" t="str">
        <f>CHOOSE(FREQUENCY({0;1.01;5.43;7.01;8.01},P18),"-","onvol","vol","goed","uitst")</f>
        <v>-</v>
      </c>
      <c r="V18" s="60" t="str">
        <f>CHOOSE(FREQUENCY({0;1.01;5.43;7.01;8.01},Q18),"-","onvol","vol","goed","uitst")</f>
        <v>-</v>
      </c>
      <c r="W18" s="111" t="str">
        <f t="shared" si="7"/>
        <v>-</v>
      </c>
      <c r="X18" s="15"/>
      <c r="Y18" s="22"/>
      <c r="Z18" s="16">
        <f t="shared" si="8"/>
        <v>0</v>
      </c>
      <c r="AA18" s="16">
        <f t="shared" si="9"/>
        <v>0</v>
      </c>
      <c r="AB18" s="16">
        <f t="shared" si="10"/>
        <v>0</v>
      </c>
      <c r="AC18" s="16">
        <f t="shared" si="11"/>
        <v>0</v>
      </c>
      <c r="AD18" s="16">
        <f t="shared" si="12"/>
        <v>0</v>
      </c>
    </row>
    <row r="19" spans="1:30" ht="20.100000000000001" customHeight="1" x14ac:dyDescent="0.15">
      <c r="A19" s="45">
        <v>6</v>
      </c>
      <c r="B19" s="1"/>
      <c r="C19" s="62"/>
      <c r="D19" s="147"/>
      <c r="E19" s="56"/>
      <c r="F19" s="56"/>
      <c r="G19" s="56"/>
      <c r="H19" s="56"/>
      <c r="I19" s="56"/>
      <c r="J19" s="88"/>
      <c r="K19" s="56"/>
      <c r="L19" s="88"/>
      <c r="M19" s="91" t="str">
        <f t="shared" si="2"/>
        <v>-</v>
      </c>
      <c r="N19" s="34" t="str">
        <f t="shared" si="3"/>
        <v>-</v>
      </c>
      <c r="O19" s="34" t="str">
        <f t="shared" si="4"/>
        <v>-</v>
      </c>
      <c r="P19" s="34" t="str">
        <f t="shared" si="5"/>
        <v>-</v>
      </c>
      <c r="Q19" s="93" t="str">
        <f t="shared" si="6"/>
        <v>-</v>
      </c>
      <c r="R19" s="95" t="str">
        <f>CHOOSE(FREQUENCY({0;1.01;5.43;7.01;8.01},M19),"-","onvol","vol","goed","uitst")</f>
        <v>-</v>
      </c>
      <c r="S19" s="36" t="str">
        <f>CHOOSE(FREQUENCY({0;1.01;5.43;7.01;8.01},N19),"-","onvol","vol","goed","uitst")</f>
        <v>-</v>
      </c>
      <c r="T19" s="36" t="str">
        <f>CHOOSE(FREQUENCY({0;1.01;5.43;7.01;8.01},O19),"-","onvol","vol","goed","uitst")</f>
        <v>-</v>
      </c>
      <c r="U19" s="36" t="str">
        <f>CHOOSE(FREQUENCY({0;1.01;5.43;7.01;8.01},P19),"-","onvol","vol","goed","uitst")</f>
        <v>-</v>
      </c>
      <c r="V19" s="60" t="str">
        <f>CHOOSE(FREQUENCY({0;1.01;5.43;7.01;8.01},Q19),"-","onvol","vol","goed","uitst")</f>
        <v>-</v>
      </c>
      <c r="W19" s="111" t="str">
        <f t="shared" si="7"/>
        <v>-</v>
      </c>
      <c r="X19" s="15"/>
      <c r="Y19" s="22"/>
      <c r="Z19" s="16">
        <f t="shared" si="8"/>
        <v>0</v>
      </c>
      <c r="AA19" s="16">
        <f t="shared" si="9"/>
        <v>0</v>
      </c>
      <c r="AB19" s="16">
        <f t="shared" si="10"/>
        <v>0</v>
      </c>
      <c r="AC19" s="16">
        <f t="shared" si="11"/>
        <v>0</v>
      </c>
      <c r="AD19" s="16">
        <f t="shared" si="12"/>
        <v>0</v>
      </c>
    </row>
    <row r="20" spans="1:30" ht="20.100000000000001" customHeight="1" x14ac:dyDescent="0.15">
      <c r="A20" s="45">
        <v>7</v>
      </c>
      <c r="B20" s="1"/>
      <c r="C20" s="62"/>
      <c r="D20" s="147"/>
      <c r="E20" s="56"/>
      <c r="F20" s="56"/>
      <c r="G20" s="56"/>
      <c r="H20" s="56"/>
      <c r="I20" s="56"/>
      <c r="J20" s="88"/>
      <c r="K20" s="56"/>
      <c r="L20" s="88"/>
      <c r="M20" s="91" t="str">
        <f t="shared" si="2"/>
        <v>-</v>
      </c>
      <c r="N20" s="34" t="str">
        <f t="shared" si="3"/>
        <v>-</v>
      </c>
      <c r="O20" s="34" t="str">
        <f t="shared" si="4"/>
        <v>-</v>
      </c>
      <c r="P20" s="34" t="str">
        <f t="shared" si="5"/>
        <v>-</v>
      </c>
      <c r="Q20" s="93" t="str">
        <f t="shared" si="6"/>
        <v>-</v>
      </c>
      <c r="R20" s="95" t="str">
        <f>CHOOSE(FREQUENCY({0;1.01;5.43;7.01;8.01},M20),"-","onvol","vol","goed","uitst")</f>
        <v>-</v>
      </c>
      <c r="S20" s="36" t="str">
        <f>CHOOSE(FREQUENCY({0;1.01;5.43;7.01;8.01},N20),"-","onvol","vol","goed","uitst")</f>
        <v>-</v>
      </c>
      <c r="T20" s="36" t="str">
        <f>CHOOSE(FREQUENCY({0;1.01;5.43;7.01;8.01},O20),"-","onvol","vol","goed","uitst")</f>
        <v>-</v>
      </c>
      <c r="U20" s="36" t="str">
        <f>CHOOSE(FREQUENCY({0;1.01;5.43;7.01;8.01},P20),"-","onvol","vol","goed","uitst")</f>
        <v>-</v>
      </c>
      <c r="V20" s="60" t="str">
        <f>CHOOSE(FREQUENCY({0;1.01;5.43;7.01;8.01},Q20),"-","onvol","vol","goed","uitst")</f>
        <v>-</v>
      </c>
      <c r="W20" s="111" t="str">
        <f t="shared" si="7"/>
        <v>-</v>
      </c>
      <c r="X20" s="15"/>
      <c r="Y20" s="22"/>
      <c r="Z20" s="16">
        <f t="shared" si="8"/>
        <v>0</v>
      </c>
      <c r="AA20" s="16">
        <f t="shared" si="9"/>
        <v>0</v>
      </c>
      <c r="AB20" s="16">
        <f t="shared" si="10"/>
        <v>0</v>
      </c>
      <c r="AC20" s="16">
        <f t="shared" si="11"/>
        <v>0</v>
      </c>
      <c r="AD20" s="16">
        <f t="shared" si="12"/>
        <v>0</v>
      </c>
    </row>
    <row r="21" spans="1:30" ht="20.100000000000001" customHeight="1" x14ac:dyDescent="0.15">
      <c r="A21" s="45">
        <v>8</v>
      </c>
      <c r="B21" s="1"/>
      <c r="C21" s="62"/>
      <c r="D21" s="147"/>
      <c r="E21" s="56"/>
      <c r="F21" s="56"/>
      <c r="G21" s="56"/>
      <c r="H21" s="56"/>
      <c r="I21" s="56"/>
      <c r="J21" s="88"/>
      <c r="K21" s="56"/>
      <c r="L21" s="88"/>
      <c r="M21" s="91" t="str">
        <f t="shared" si="2"/>
        <v>-</v>
      </c>
      <c r="N21" s="34" t="str">
        <f t="shared" si="3"/>
        <v>-</v>
      </c>
      <c r="O21" s="34" t="str">
        <f t="shared" si="4"/>
        <v>-</v>
      </c>
      <c r="P21" s="34" t="str">
        <f t="shared" si="5"/>
        <v>-</v>
      </c>
      <c r="Q21" s="93" t="str">
        <f t="shared" si="6"/>
        <v>-</v>
      </c>
      <c r="R21" s="95" t="str">
        <f>CHOOSE(FREQUENCY({0;1.01;5.43;7.01;8.01},M21),"-","onvol","vol","goed","uitst")</f>
        <v>-</v>
      </c>
      <c r="S21" s="36" t="str">
        <f>CHOOSE(FREQUENCY({0;1.01;5.43;7.01;8.01},N21),"-","onvol","vol","goed","uitst")</f>
        <v>-</v>
      </c>
      <c r="T21" s="36" t="str">
        <f>CHOOSE(FREQUENCY({0;1.01;5.43;7.01;8.01},O21),"-","onvol","vol","goed","uitst")</f>
        <v>-</v>
      </c>
      <c r="U21" s="36" t="str">
        <f>CHOOSE(FREQUENCY({0;1.01;5.43;7.01;8.01},P21),"-","onvol","vol","goed","uitst")</f>
        <v>-</v>
      </c>
      <c r="V21" s="60" t="str">
        <f>CHOOSE(FREQUENCY({0;1.01;5.43;7.01;8.01},Q21),"-","onvol","vol","goed","uitst")</f>
        <v>-</v>
      </c>
      <c r="W21" s="111" t="str">
        <f t="shared" si="7"/>
        <v>-</v>
      </c>
      <c r="X21" s="15"/>
      <c r="Y21" s="22"/>
      <c r="Z21" s="16">
        <f t="shared" si="8"/>
        <v>0</v>
      </c>
      <c r="AA21" s="16">
        <f t="shared" si="9"/>
        <v>0</v>
      </c>
      <c r="AB21" s="16">
        <f t="shared" si="10"/>
        <v>0</v>
      </c>
      <c r="AC21" s="16">
        <f t="shared" si="11"/>
        <v>0</v>
      </c>
      <c r="AD21" s="16">
        <f t="shared" si="12"/>
        <v>0</v>
      </c>
    </row>
    <row r="22" spans="1:30" ht="20.100000000000001" customHeight="1" x14ac:dyDescent="0.15">
      <c r="A22" s="45">
        <v>9</v>
      </c>
      <c r="B22" s="1"/>
      <c r="C22" s="62"/>
      <c r="D22" s="147"/>
      <c r="E22" s="56"/>
      <c r="F22" s="56"/>
      <c r="G22" s="56"/>
      <c r="H22" s="56"/>
      <c r="I22" s="56"/>
      <c r="J22" s="88"/>
      <c r="K22" s="56"/>
      <c r="L22" s="88"/>
      <c r="M22" s="91" t="str">
        <f t="shared" si="2"/>
        <v>-</v>
      </c>
      <c r="N22" s="34" t="str">
        <f t="shared" si="3"/>
        <v>-</v>
      </c>
      <c r="O22" s="34" t="str">
        <f t="shared" si="4"/>
        <v>-</v>
      </c>
      <c r="P22" s="34" t="str">
        <f t="shared" si="5"/>
        <v>-</v>
      </c>
      <c r="Q22" s="93" t="str">
        <f t="shared" si="6"/>
        <v>-</v>
      </c>
      <c r="R22" s="95" t="str">
        <f>CHOOSE(FREQUENCY({0;1.01;5.43;7.01;8.01},M22),"-","onvol","vol","goed","uitst")</f>
        <v>-</v>
      </c>
      <c r="S22" s="36" t="str">
        <f>CHOOSE(FREQUENCY({0;1.01;5.43;7.01;8.01},N22),"-","onvol","vol","goed","uitst")</f>
        <v>-</v>
      </c>
      <c r="T22" s="36" t="str">
        <f>CHOOSE(FREQUENCY({0;1.01;5.43;7.01;8.01},O22),"-","onvol","vol","goed","uitst")</f>
        <v>-</v>
      </c>
      <c r="U22" s="36" t="str">
        <f>CHOOSE(FREQUENCY({0;1.01;5.43;7.01;8.01},P22),"-","onvol","vol","goed","uitst")</f>
        <v>-</v>
      </c>
      <c r="V22" s="60" t="str">
        <f>CHOOSE(FREQUENCY({0;1.01;5.43;7.01;8.01},Q22),"-","onvol","vol","goed","uitst")</f>
        <v>-</v>
      </c>
      <c r="W22" s="111" t="str">
        <f t="shared" si="7"/>
        <v>-</v>
      </c>
      <c r="X22" s="15"/>
      <c r="Y22" s="22"/>
      <c r="Z22" s="16">
        <f t="shared" si="8"/>
        <v>0</v>
      </c>
      <c r="AA22" s="16">
        <f t="shared" si="9"/>
        <v>0</v>
      </c>
      <c r="AB22" s="16">
        <f t="shared" si="10"/>
        <v>0</v>
      </c>
      <c r="AC22" s="16">
        <f t="shared" si="11"/>
        <v>0</v>
      </c>
      <c r="AD22" s="16">
        <f t="shared" si="12"/>
        <v>0</v>
      </c>
    </row>
    <row r="23" spans="1:30" ht="20.100000000000001" customHeight="1" x14ac:dyDescent="0.15">
      <c r="A23" s="45">
        <v>10</v>
      </c>
      <c r="B23" s="1"/>
      <c r="C23" s="62"/>
      <c r="D23" s="147"/>
      <c r="E23" s="56"/>
      <c r="F23" s="56"/>
      <c r="G23" s="56"/>
      <c r="H23" s="56"/>
      <c r="I23" s="56"/>
      <c r="J23" s="88"/>
      <c r="K23" s="56"/>
      <c r="L23" s="88"/>
      <c r="M23" s="91" t="str">
        <f t="shared" si="2"/>
        <v>-</v>
      </c>
      <c r="N23" s="34" t="str">
        <f t="shared" si="3"/>
        <v>-</v>
      </c>
      <c r="O23" s="34" t="str">
        <f t="shared" si="4"/>
        <v>-</v>
      </c>
      <c r="P23" s="34" t="str">
        <f t="shared" si="5"/>
        <v>-</v>
      </c>
      <c r="Q23" s="93" t="str">
        <f t="shared" si="6"/>
        <v>-</v>
      </c>
      <c r="R23" s="95" t="str">
        <f>CHOOSE(FREQUENCY({0;1.01;5.43;7.01;8.01},M23),"-","onvol","vol","goed","uitst")</f>
        <v>-</v>
      </c>
      <c r="S23" s="36" t="str">
        <f>CHOOSE(FREQUENCY({0;1.01;5.43;7.01;8.01},N23),"-","onvol","vol","goed","uitst")</f>
        <v>-</v>
      </c>
      <c r="T23" s="36" t="str">
        <f>CHOOSE(FREQUENCY({0;1.01;5.43;7.01;8.01},O23),"-","onvol","vol","goed","uitst")</f>
        <v>-</v>
      </c>
      <c r="U23" s="36" t="str">
        <f>CHOOSE(FREQUENCY({0;1.01;5.43;7.01;8.01},P23),"-","onvol","vol","goed","uitst")</f>
        <v>-</v>
      </c>
      <c r="V23" s="60" t="str">
        <f>CHOOSE(FREQUENCY({0;1.01;5.43;7.01;8.01},Q23),"-","onvol","vol","goed","uitst")</f>
        <v>-</v>
      </c>
      <c r="W23" s="111" t="str">
        <f t="shared" si="7"/>
        <v>-</v>
      </c>
      <c r="X23" s="15"/>
      <c r="Y23" s="22"/>
      <c r="Z23" s="16">
        <f t="shared" si="8"/>
        <v>0</v>
      </c>
      <c r="AA23" s="16">
        <f t="shared" si="9"/>
        <v>0</v>
      </c>
      <c r="AB23" s="16">
        <f t="shared" si="10"/>
        <v>0</v>
      </c>
      <c r="AC23" s="16">
        <f t="shared" si="11"/>
        <v>0</v>
      </c>
      <c r="AD23" s="16">
        <f t="shared" si="12"/>
        <v>0</v>
      </c>
    </row>
    <row r="24" spans="1:30" ht="20.100000000000001" customHeight="1" x14ac:dyDescent="0.15">
      <c r="A24" s="45">
        <v>11</v>
      </c>
      <c r="B24" s="1"/>
      <c r="C24" s="62"/>
      <c r="D24" s="147"/>
      <c r="E24" s="56"/>
      <c r="F24" s="56"/>
      <c r="G24" s="56"/>
      <c r="H24" s="56"/>
      <c r="I24" s="56"/>
      <c r="J24" s="88"/>
      <c r="K24" s="56"/>
      <c r="L24" s="88"/>
      <c r="M24" s="91" t="str">
        <f t="shared" si="2"/>
        <v>-</v>
      </c>
      <c r="N24" s="34" t="str">
        <f t="shared" si="3"/>
        <v>-</v>
      </c>
      <c r="O24" s="34" t="str">
        <f t="shared" si="4"/>
        <v>-</v>
      </c>
      <c r="P24" s="34" t="str">
        <f t="shared" si="5"/>
        <v>-</v>
      </c>
      <c r="Q24" s="93" t="str">
        <f t="shared" si="6"/>
        <v>-</v>
      </c>
      <c r="R24" s="95" t="str">
        <f>CHOOSE(FREQUENCY({0;1.01;5.43;7.01;8.01},M24),"-","onvol","vol","goed","uitst")</f>
        <v>-</v>
      </c>
      <c r="S24" s="36" t="str">
        <f>CHOOSE(FREQUENCY({0;1.01;5.43;7.01;8.01},N24),"-","onvol","vol","goed","uitst")</f>
        <v>-</v>
      </c>
      <c r="T24" s="36" t="str">
        <f>CHOOSE(FREQUENCY({0;1.01;5.43;7.01;8.01},O24),"-","onvol","vol","goed","uitst")</f>
        <v>-</v>
      </c>
      <c r="U24" s="36" t="str">
        <f>CHOOSE(FREQUENCY({0;1.01;5.43;7.01;8.01},P24),"-","onvol","vol","goed","uitst")</f>
        <v>-</v>
      </c>
      <c r="V24" s="60" t="str">
        <f>CHOOSE(FREQUENCY({0;1.01;5.43;7.01;8.01},Q24),"-","onvol","vol","goed","uitst")</f>
        <v>-</v>
      </c>
      <c r="W24" s="111" t="str">
        <f t="shared" si="7"/>
        <v>-</v>
      </c>
      <c r="X24" s="15"/>
      <c r="Y24" s="22"/>
      <c r="Z24" s="16">
        <f t="shared" si="8"/>
        <v>0</v>
      </c>
      <c r="AA24" s="16">
        <f t="shared" si="9"/>
        <v>0</v>
      </c>
      <c r="AB24" s="16">
        <f t="shared" si="10"/>
        <v>0</v>
      </c>
      <c r="AC24" s="16">
        <f t="shared" si="11"/>
        <v>0</v>
      </c>
      <c r="AD24" s="16">
        <f t="shared" si="12"/>
        <v>0</v>
      </c>
    </row>
    <row r="25" spans="1:30" ht="20.100000000000001" customHeight="1" x14ac:dyDescent="0.15">
      <c r="A25" s="45">
        <v>12</v>
      </c>
      <c r="B25" s="1"/>
      <c r="C25" s="62"/>
      <c r="D25" s="147"/>
      <c r="E25" s="56"/>
      <c r="F25" s="56"/>
      <c r="G25" s="56"/>
      <c r="H25" s="56"/>
      <c r="I25" s="56"/>
      <c r="J25" s="88"/>
      <c r="K25" s="56"/>
      <c r="L25" s="88"/>
      <c r="M25" s="91" t="str">
        <f t="shared" si="2"/>
        <v>-</v>
      </c>
      <c r="N25" s="34" t="str">
        <f t="shared" si="3"/>
        <v>-</v>
      </c>
      <c r="O25" s="34" t="str">
        <f t="shared" si="4"/>
        <v>-</v>
      </c>
      <c r="P25" s="34" t="str">
        <f t="shared" si="5"/>
        <v>-</v>
      </c>
      <c r="Q25" s="93" t="str">
        <f t="shared" si="6"/>
        <v>-</v>
      </c>
      <c r="R25" s="95" t="str">
        <f>CHOOSE(FREQUENCY({0;1.01;5.43;7.01;8.01},M25),"-","onvol","vol","goed","uitst")</f>
        <v>-</v>
      </c>
      <c r="S25" s="36" t="str">
        <f>CHOOSE(FREQUENCY({0;1.01;5.43;7.01;8.01},N25),"-","onvol","vol","goed","uitst")</f>
        <v>-</v>
      </c>
      <c r="T25" s="36" t="str">
        <f>CHOOSE(FREQUENCY({0;1.01;5.43;7.01;8.01},O25),"-","onvol","vol","goed","uitst")</f>
        <v>-</v>
      </c>
      <c r="U25" s="36" t="str">
        <f>CHOOSE(FREQUENCY({0;1.01;5.43;7.01;8.01},P25),"-","onvol","vol","goed","uitst")</f>
        <v>-</v>
      </c>
      <c r="V25" s="60" t="str">
        <f>CHOOSE(FREQUENCY({0;1.01;5.43;7.01;8.01},Q25),"-","onvol","vol","goed","uitst")</f>
        <v>-</v>
      </c>
      <c r="W25" s="111" t="str">
        <f t="shared" si="7"/>
        <v>-</v>
      </c>
      <c r="X25" s="15"/>
      <c r="Y25" s="22"/>
      <c r="Z25" s="16">
        <f t="shared" si="8"/>
        <v>0</v>
      </c>
      <c r="AA25" s="16">
        <f t="shared" si="9"/>
        <v>0</v>
      </c>
      <c r="AB25" s="16">
        <f t="shared" si="10"/>
        <v>0</v>
      </c>
      <c r="AC25" s="16">
        <f t="shared" si="11"/>
        <v>0</v>
      </c>
      <c r="AD25" s="16">
        <f t="shared" si="12"/>
        <v>0</v>
      </c>
    </row>
    <row r="26" spans="1:30" ht="20.100000000000001" customHeight="1" x14ac:dyDescent="0.15">
      <c r="A26" s="45">
        <v>13</v>
      </c>
      <c r="B26" s="1"/>
      <c r="C26" s="62"/>
      <c r="D26" s="147"/>
      <c r="E26" s="56"/>
      <c r="F26" s="56"/>
      <c r="G26" s="56"/>
      <c r="H26" s="56"/>
      <c r="I26" s="56"/>
      <c r="J26" s="88"/>
      <c r="K26" s="56"/>
      <c r="L26" s="88"/>
      <c r="M26" s="91" t="str">
        <f t="shared" si="2"/>
        <v>-</v>
      </c>
      <c r="N26" s="34" t="str">
        <f t="shared" si="3"/>
        <v>-</v>
      </c>
      <c r="O26" s="34" t="str">
        <f t="shared" si="4"/>
        <v>-</v>
      </c>
      <c r="P26" s="34" t="str">
        <f t="shared" si="5"/>
        <v>-</v>
      </c>
      <c r="Q26" s="93" t="str">
        <f t="shared" si="6"/>
        <v>-</v>
      </c>
      <c r="R26" s="95" t="str">
        <f>CHOOSE(FREQUENCY({0;1.01;5.43;7.01;8.01},M26),"-","onvol","vol","goed","uitst")</f>
        <v>-</v>
      </c>
      <c r="S26" s="36" t="str">
        <f>CHOOSE(FREQUENCY({0;1.01;5.43;7.01;8.01},N26),"-","onvol","vol","goed","uitst")</f>
        <v>-</v>
      </c>
      <c r="T26" s="36" t="str">
        <f>CHOOSE(FREQUENCY({0;1.01;5.43;7.01;8.01},O26),"-","onvol","vol","goed","uitst")</f>
        <v>-</v>
      </c>
      <c r="U26" s="36" t="str">
        <f>CHOOSE(FREQUENCY({0;1.01;5.43;7.01;8.01},P26),"-","onvol","vol","goed","uitst")</f>
        <v>-</v>
      </c>
      <c r="V26" s="60" t="str">
        <f>CHOOSE(FREQUENCY({0;1.01;5.43;7.01;8.01},Q26),"-","onvol","vol","goed","uitst")</f>
        <v>-</v>
      </c>
      <c r="W26" s="111" t="str">
        <f t="shared" si="7"/>
        <v>-</v>
      </c>
      <c r="X26" s="15"/>
      <c r="Y26" s="22"/>
      <c r="Z26" s="16">
        <f t="shared" si="8"/>
        <v>0</v>
      </c>
      <c r="AA26" s="16">
        <f t="shared" si="9"/>
        <v>0</v>
      </c>
      <c r="AB26" s="16">
        <f t="shared" si="10"/>
        <v>0</v>
      </c>
      <c r="AC26" s="16">
        <f t="shared" si="11"/>
        <v>0</v>
      </c>
      <c r="AD26" s="16">
        <f t="shared" si="12"/>
        <v>0</v>
      </c>
    </row>
    <row r="27" spans="1:30" ht="20.100000000000001" customHeight="1" x14ac:dyDescent="0.15">
      <c r="A27" s="45">
        <v>14</v>
      </c>
      <c r="B27" s="1"/>
      <c r="C27" s="62"/>
      <c r="D27" s="147"/>
      <c r="E27" s="56"/>
      <c r="F27" s="56"/>
      <c r="G27" s="56"/>
      <c r="H27" s="56"/>
      <c r="I27" s="56"/>
      <c r="J27" s="88"/>
      <c r="K27" s="56"/>
      <c r="L27" s="88"/>
      <c r="M27" s="91" t="str">
        <f t="shared" si="2"/>
        <v>-</v>
      </c>
      <c r="N27" s="34" t="str">
        <f t="shared" si="3"/>
        <v>-</v>
      </c>
      <c r="O27" s="34" t="str">
        <f t="shared" si="4"/>
        <v>-</v>
      </c>
      <c r="P27" s="34" t="str">
        <f t="shared" si="5"/>
        <v>-</v>
      </c>
      <c r="Q27" s="93" t="str">
        <f t="shared" si="6"/>
        <v>-</v>
      </c>
      <c r="R27" s="95" t="str">
        <f>CHOOSE(FREQUENCY({0;1.01;5.43;7.01;8.01},M27),"-","onvol","vol","goed","uitst")</f>
        <v>-</v>
      </c>
      <c r="S27" s="36" t="str">
        <f>CHOOSE(FREQUENCY({0;1.01;5.43;7.01;8.01},N27),"-","onvol","vol","goed","uitst")</f>
        <v>-</v>
      </c>
      <c r="T27" s="36" t="str">
        <f>CHOOSE(FREQUENCY({0;1.01;5.43;7.01;8.01},O27),"-","onvol","vol","goed","uitst")</f>
        <v>-</v>
      </c>
      <c r="U27" s="36" t="str">
        <f>CHOOSE(FREQUENCY({0;1.01;5.43;7.01;8.01},P27),"-","onvol","vol","goed","uitst")</f>
        <v>-</v>
      </c>
      <c r="V27" s="60" t="str">
        <f>CHOOSE(FREQUENCY({0;1.01;5.43;7.01;8.01},Q27),"-","onvol","vol","goed","uitst")</f>
        <v>-</v>
      </c>
      <c r="W27" s="111" t="str">
        <f t="shared" si="7"/>
        <v>-</v>
      </c>
      <c r="X27" s="15"/>
      <c r="Y27" s="22"/>
      <c r="Z27" s="16">
        <f t="shared" si="8"/>
        <v>0</v>
      </c>
      <c r="AA27" s="16">
        <f t="shared" si="9"/>
        <v>0</v>
      </c>
      <c r="AB27" s="16">
        <f t="shared" si="10"/>
        <v>0</v>
      </c>
      <c r="AC27" s="16">
        <f t="shared" si="11"/>
        <v>0</v>
      </c>
      <c r="AD27" s="16">
        <f t="shared" si="12"/>
        <v>0</v>
      </c>
    </row>
    <row r="28" spans="1:30" ht="20.100000000000001" customHeight="1" x14ac:dyDescent="0.15">
      <c r="A28" s="45">
        <v>15</v>
      </c>
      <c r="B28" s="1"/>
      <c r="C28" s="62"/>
      <c r="D28" s="147"/>
      <c r="E28" s="56"/>
      <c r="F28" s="56"/>
      <c r="G28" s="56"/>
      <c r="H28" s="56"/>
      <c r="I28" s="56"/>
      <c r="J28" s="88"/>
      <c r="K28" s="56"/>
      <c r="L28" s="88"/>
      <c r="M28" s="91" t="str">
        <f t="shared" si="2"/>
        <v>-</v>
      </c>
      <c r="N28" s="34" t="str">
        <f t="shared" si="3"/>
        <v>-</v>
      </c>
      <c r="O28" s="34" t="str">
        <f t="shared" si="4"/>
        <v>-</v>
      </c>
      <c r="P28" s="34" t="str">
        <f t="shared" si="5"/>
        <v>-</v>
      </c>
      <c r="Q28" s="93" t="str">
        <f t="shared" si="6"/>
        <v>-</v>
      </c>
      <c r="R28" s="95" t="str">
        <f>CHOOSE(FREQUENCY({0;1.01;5.43;7.01;8.01},M28),"-","onvol","vol","goed","uitst")</f>
        <v>-</v>
      </c>
      <c r="S28" s="36" t="str">
        <f>CHOOSE(FREQUENCY({0;1.01;5.43;7.01;8.01},N28),"-","onvol","vol","goed","uitst")</f>
        <v>-</v>
      </c>
      <c r="T28" s="36" t="str">
        <f>CHOOSE(FREQUENCY({0;1.01;5.43;7.01;8.01},O28),"-","onvol","vol","goed","uitst")</f>
        <v>-</v>
      </c>
      <c r="U28" s="36" t="str">
        <f>CHOOSE(FREQUENCY({0;1.01;5.43;7.01;8.01},P28),"-","onvol","vol","goed","uitst")</f>
        <v>-</v>
      </c>
      <c r="V28" s="60" t="str">
        <f>CHOOSE(FREQUENCY({0;1.01;5.43;7.01;8.01},Q28),"-","onvol","vol","goed","uitst")</f>
        <v>-</v>
      </c>
      <c r="W28" s="111" t="str">
        <f t="shared" si="7"/>
        <v>-</v>
      </c>
      <c r="X28" s="15"/>
      <c r="Y28" s="22"/>
      <c r="Z28" s="16">
        <f t="shared" si="8"/>
        <v>0</v>
      </c>
      <c r="AA28" s="16">
        <f t="shared" si="9"/>
        <v>0</v>
      </c>
      <c r="AB28" s="16">
        <f t="shared" si="10"/>
        <v>0</v>
      </c>
      <c r="AC28" s="16">
        <f t="shared" si="11"/>
        <v>0</v>
      </c>
      <c r="AD28" s="16">
        <f t="shared" si="12"/>
        <v>0</v>
      </c>
    </row>
    <row r="29" spans="1:30" ht="20.100000000000001" customHeight="1" x14ac:dyDescent="0.15">
      <c r="A29" s="45">
        <v>16</v>
      </c>
      <c r="B29" s="1"/>
      <c r="C29" s="62"/>
      <c r="D29" s="147"/>
      <c r="E29" s="56"/>
      <c r="F29" s="56"/>
      <c r="G29" s="56"/>
      <c r="H29" s="56"/>
      <c r="I29" s="56"/>
      <c r="J29" s="88"/>
      <c r="K29" s="56"/>
      <c r="L29" s="88"/>
      <c r="M29" s="91" t="str">
        <f t="shared" si="2"/>
        <v>-</v>
      </c>
      <c r="N29" s="34" t="str">
        <f t="shared" si="3"/>
        <v>-</v>
      </c>
      <c r="O29" s="34" t="str">
        <f t="shared" si="4"/>
        <v>-</v>
      </c>
      <c r="P29" s="34" t="str">
        <f t="shared" si="5"/>
        <v>-</v>
      </c>
      <c r="Q29" s="93" t="str">
        <f t="shared" si="6"/>
        <v>-</v>
      </c>
      <c r="R29" s="95" t="str">
        <f>CHOOSE(FREQUENCY({0;1.01;5.43;7.01;8.01},M29),"-","onvol","vol","goed","uitst")</f>
        <v>-</v>
      </c>
      <c r="S29" s="36" t="str">
        <f>CHOOSE(FREQUENCY({0;1.01;5.43;7.01;8.01},N29),"-","onvol","vol","goed","uitst")</f>
        <v>-</v>
      </c>
      <c r="T29" s="36" t="str">
        <f>CHOOSE(FREQUENCY({0;1.01;5.43;7.01;8.01},O29),"-","onvol","vol","goed","uitst")</f>
        <v>-</v>
      </c>
      <c r="U29" s="36" t="str">
        <f>CHOOSE(FREQUENCY({0;1.01;5.43;7.01;8.01},P29),"-","onvol","vol","goed","uitst")</f>
        <v>-</v>
      </c>
      <c r="V29" s="60" t="str">
        <f>CHOOSE(FREQUENCY({0;1.01;5.43;7.01;8.01},Q29),"-","onvol","vol","goed","uitst")</f>
        <v>-</v>
      </c>
      <c r="W29" s="111" t="str">
        <f t="shared" si="7"/>
        <v>-</v>
      </c>
      <c r="X29" s="15"/>
      <c r="Y29" s="39"/>
      <c r="Z29" s="16">
        <f t="shared" si="8"/>
        <v>0</v>
      </c>
      <c r="AA29" s="16">
        <f t="shared" si="9"/>
        <v>0</v>
      </c>
      <c r="AB29" s="16">
        <f t="shared" si="10"/>
        <v>0</v>
      </c>
      <c r="AC29" s="16">
        <f t="shared" si="11"/>
        <v>0</v>
      </c>
      <c r="AD29" s="16">
        <f t="shared" si="12"/>
        <v>0</v>
      </c>
    </row>
    <row r="30" spans="1:30" ht="20.100000000000001" customHeight="1" x14ac:dyDescent="0.15">
      <c r="A30" s="45">
        <v>17</v>
      </c>
      <c r="B30" s="1"/>
      <c r="C30" s="62"/>
      <c r="D30" s="147"/>
      <c r="E30" s="56"/>
      <c r="F30" s="56"/>
      <c r="G30" s="56"/>
      <c r="H30" s="56"/>
      <c r="I30" s="56"/>
      <c r="J30" s="88"/>
      <c r="K30" s="56"/>
      <c r="L30" s="88"/>
      <c r="M30" s="91" t="str">
        <f t="shared" si="2"/>
        <v>-</v>
      </c>
      <c r="N30" s="34" t="str">
        <f t="shared" si="3"/>
        <v>-</v>
      </c>
      <c r="O30" s="34" t="str">
        <f t="shared" si="4"/>
        <v>-</v>
      </c>
      <c r="P30" s="34" t="str">
        <f t="shared" si="5"/>
        <v>-</v>
      </c>
      <c r="Q30" s="93" t="str">
        <f t="shared" si="6"/>
        <v>-</v>
      </c>
      <c r="R30" s="95" t="str">
        <f>CHOOSE(FREQUENCY({0;1.01;5.43;7.01;8.01},M30),"-","onvol","vol","goed","uitst")</f>
        <v>-</v>
      </c>
      <c r="S30" s="36" t="str">
        <f>CHOOSE(FREQUENCY({0;1.01;5.43;7.01;8.01},N30),"-","onvol","vol","goed","uitst")</f>
        <v>-</v>
      </c>
      <c r="T30" s="36" t="str">
        <f>CHOOSE(FREQUENCY({0;1.01;5.43;7.01;8.01},O30),"-","onvol","vol","goed","uitst")</f>
        <v>-</v>
      </c>
      <c r="U30" s="36" t="str">
        <f>CHOOSE(FREQUENCY({0;1.01;5.43;7.01;8.01},P30),"-","onvol","vol","goed","uitst")</f>
        <v>-</v>
      </c>
      <c r="V30" s="60" t="str">
        <f>CHOOSE(FREQUENCY({0;1.01;5.43;7.01;8.01},Q30),"-","onvol","vol","goed","uitst")</f>
        <v>-</v>
      </c>
      <c r="W30" s="111" t="str">
        <f t="shared" si="7"/>
        <v>-</v>
      </c>
      <c r="X30" s="15"/>
      <c r="Y30" s="22"/>
      <c r="Z30" s="16">
        <f t="shared" si="8"/>
        <v>0</v>
      </c>
      <c r="AA30" s="16">
        <f t="shared" si="9"/>
        <v>0</v>
      </c>
      <c r="AB30" s="16">
        <f t="shared" si="10"/>
        <v>0</v>
      </c>
      <c r="AC30" s="16">
        <f t="shared" si="11"/>
        <v>0</v>
      </c>
      <c r="AD30" s="16">
        <f t="shared" si="12"/>
        <v>0</v>
      </c>
    </row>
    <row r="31" spans="1:30" ht="20.100000000000001" customHeight="1" x14ac:dyDescent="0.15">
      <c r="A31" s="45">
        <v>18</v>
      </c>
      <c r="B31" s="1"/>
      <c r="C31" s="62"/>
      <c r="D31" s="147"/>
      <c r="E31" s="56"/>
      <c r="F31" s="56"/>
      <c r="G31" s="56"/>
      <c r="H31" s="56"/>
      <c r="I31" s="56"/>
      <c r="J31" s="88"/>
      <c r="K31" s="56"/>
      <c r="L31" s="88"/>
      <c r="M31" s="91" t="str">
        <f t="shared" si="2"/>
        <v>-</v>
      </c>
      <c r="N31" s="34" t="str">
        <f t="shared" si="3"/>
        <v>-</v>
      </c>
      <c r="O31" s="34" t="str">
        <f t="shared" si="4"/>
        <v>-</v>
      </c>
      <c r="P31" s="34" t="str">
        <f t="shared" si="5"/>
        <v>-</v>
      </c>
      <c r="Q31" s="93" t="str">
        <f t="shared" si="6"/>
        <v>-</v>
      </c>
      <c r="R31" s="95" t="str">
        <f>CHOOSE(FREQUENCY({0;1.01;5.43;7.01;8.01},M31),"-","onvol","vol","goed","uitst")</f>
        <v>-</v>
      </c>
      <c r="S31" s="36" t="str">
        <f>CHOOSE(FREQUENCY({0;1.01;5.43;7.01;8.01},N31),"-","onvol","vol","goed","uitst")</f>
        <v>-</v>
      </c>
      <c r="T31" s="36" t="str">
        <f>CHOOSE(FREQUENCY({0;1.01;5.43;7.01;8.01},O31),"-","onvol","vol","goed","uitst")</f>
        <v>-</v>
      </c>
      <c r="U31" s="36" t="str">
        <f>CHOOSE(FREQUENCY({0;1.01;5.43;7.01;8.01},P31),"-","onvol","vol","goed","uitst")</f>
        <v>-</v>
      </c>
      <c r="V31" s="60" t="str">
        <f>CHOOSE(FREQUENCY({0;1.01;5.43;7.01;8.01},Q31),"-","onvol","vol","goed","uitst")</f>
        <v>-</v>
      </c>
      <c r="W31" s="111" t="str">
        <f t="shared" si="7"/>
        <v>-</v>
      </c>
      <c r="X31" s="15"/>
      <c r="Y31" s="22"/>
      <c r="Z31" s="16">
        <f t="shared" si="8"/>
        <v>0</v>
      </c>
      <c r="AA31" s="16">
        <f t="shared" si="9"/>
        <v>0</v>
      </c>
      <c r="AB31" s="16">
        <f t="shared" si="10"/>
        <v>0</v>
      </c>
      <c r="AC31" s="16">
        <f t="shared" si="11"/>
        <v>0</v>
      </c>
      <c r="AD31" s="16">
        <f t="shared" si="12"/>
        <v>0</v>
      </c>
    </row>
    <row r="32" spans="1:30" ht="20.100000000000001" customHeight="1" x14ac:dyDescent="0.15">
      <c r="A32" s="45">
        <v>19</v>
      </c>
      <c r="B32" s="1"/>
      <c r="C32" s="62"/>
      <c r="D32" s="147"/>
      <c r="E32" s="56"/>
      <c r="F32" s="56"/>
      <c r="G32" s="56"/>
      <c r="H32" s="56"/>
      <c r="I32" s="56"/>
      <c r="J32" s="88"/>
      <c r="K32" s="56"/>
      <c r="L32" s="88"/>
      <c r="M32" s="91" t="str">
        <f t="shared" si="2"/>
        <v>-</v>
      </c>
      <c r="N32" s="34" t="str">
        <f t="shared" si="3"/>
        <v>-</v>
      </c>
      <c r="O32" s="34" t="str">
        <f t="shared" si="4"/>
        <v>-</v>
      </c>
      <c r="P32" s="34" t="str">
        <f t="shared" si="5"/>
        <v>-</v>
      </c>
      <c r="Q32" s="93" t="str">
        <f t="shared" si="6"/>
        <v>-</v>
      </c>
      <c r="R32" s="95" t="str">
        <f>CHOOSE(FREQUENCY({0;1.01;5.43;7.01;8.01},M32),"-","onvol","vol","goed","uitst")</f>
        <v>-</v>
      </c>
      <c r="S32" s="36" t="str">
        <f>CHOOSE(FREQUENCY({0;1.01;5.43;7.01;8.01},N32),"-","onvol","vol","goed","uitst")</f>
        <v>-</v>
      </c>
      <c r="T32" s="36" t="str">
        <f>CHOOSE(FREQUENCY({0;1.01;5.43;7.01;8.01},O32),"-","onvol","vol","goed","uitst")</f>
        <v>-</v>
      </c>
      <c r="U32" s="36" t="str">
        <f>CHOOSE(FREQUENCY({0;1.01;5.43;7.01;8.01},P32),"-","onvol","vol","goed","uitst")</f>
        <v>-</v>
      </c>
      <c r="V32" s="60" t="str">
        <f>CHOOSE(FREQUENCY({0;1.01;5.43;7.01;8.01},Q32),"-","onvol","vol","goed","uitst")</f>
        <v>-</v>
      </c>
      <c r="W32" s="111" t="str">
        <f t="shared" si="7"/>
        <v>-</v>
      </c>
      <c r="X32" s="15"/>
      <c r="Y32" s="22"/>
      <c r="Z32" s="16">
        <f t="shared" si="8"/>
        <v>0</v>
      </c>
      <c r="AA32" s="16">
        <f t="shared" si="9"/>
        <v>0</v>
      </c>
      <c r="AB32" s="16">
        <f t="shared" si="10"/>
        <v>0</v>
      </c>
      <c r="AC32" s="16">
        <f t="shared" si="11"/>
        <v>0</v>
      </c>
      <c r="AD32" s="16">
        <f t="shared" si="12"/>
        <v>0</v>
      </c>
    </row>
    <row r="33" spans="1:30" ht="20.100000000000001" customHeight="1" x14ac:dyDescent="0.15">
      <c r="A33" s="45">
        <v>20</v>
      </c>
      <c r="B33" s="1"/>
      <c r="C33" s="62"/>
      <c r="D33" s="147"/>
      <c r="E33" s="56"/>
      <c r="F33" s="56"/>
      <c r="G33" s="56"/>
      <c r="H33" s="56"/>
      <c r="I33" s="56"/>
      <c r="J33" s="88"/>
      <c r="K33" s="56"/>
      <c r="L33" s="88"/>
      <c r="M33" s="91" t="str">
        <f t="shared" si="2"/>
        <v>-</v>
      </c>
      <c r="N33" s="34" t="str">
        <f t="shared" si="3"/>
        <v>-</v>
      </c>
      <c r="O33" s="34" t="str">
        <f t="shared" si="4"/>
        <v>-</v>
      </c>
      <c r="P33" s="34" t="str">
        <f t="shared" si="5"/>
        <v>-</v>
      </c>
      <c r="Q33" s="93" t="str">
        <f t="shared" si="6"/>
        <v>-</v>
      </c>
      <c r="R33" s="95" t="str">
        <f>CHOOSE(FREQUENCY({0;1.01;5.43;7.01;8.01},M33),"-","onvol","vol","goed","uitst")</f>
        <v>-</v>
      </c>
      <c r="S33" s="36" t="str">
        <f>CHOOSE(FREQUENCY({0;1.01;5.43;7.01;8.01},N33),"-","onvol","vol","goed","uitst")</f>
        <v>-</v>
      </c>
      <c r="T33" s="36" t="str">
        <f>CHOOSE(FREQUENCY({0;1.01;5.43;7.01;8.01},O33),"-","onvol","vol","goed","uitst")</f>
        <v>-</v>
      </c>
      <c r="U33" s="36" t="str">
        <f>CHOOSE(FREQUENCY({0;1.01;5.43;7.01;8.01},P33),"-","onvol","vol","goed","uitst")</f>
        <v>-</v>
      </c>
      <c r="V33" s="60" t="str">
        <f>CHOOSE(FREQUENCY({0;1.01;5.43;7.01;8.01},Q33),"-","onvol","vol","goed","uitst")</f>
        <v>-</v>
      </c>
      <c r="W33" s="111" t="str">
        <f t="shared" si="7"/>
        <v>-</v>
      </c>
      <c r="X33" s="15"/>
      <c r="Y33" s="22"/>
      <c r="Z33" s="16">
        <f t="shared" si="8"/>
        <v>0</v>
      </c>
      <c r="AA33" s="16">
        <f t="shared" si="9"/>
        <v>0</v>
      </c>
      <c r="AB33" s="16">
        <f t="shared" si="10"/>
        <v>0</v>
      </c>
      <c r="AC33" s="16">
        <f t="shared" si="11"/>
        <v>0</v>
      </c>
      <c r="AD33" s="16">
        <f t="shared" si="12"/>
        <v>0</v>
      </c>
    </row>
    <row r="34" spans="1:30" ht="20.100000000000001" customHeight="1" x14ac:dyDescent="0.15">
      <c r="A34" s="45">
        <v>21</v>
      </c>
      <c r="B34" s="1"/>
      <c r="C34" s="62"/>
      <c r="D34" s="147"/>
      <c r="E34" s="56"/>
      <c r="F34" s="56"/>
      <c r="G34" s="56"/>
      <c r="H34" s="56"/>
      <c r="I34" s="56"/>
      <c r="J34" s="88"/>
      <c r="K34" s="56"/>
      <c r="L34" s="88"/>
      <c r="M34" s="91" t="str">
        <f t="shared" si="2"/>
        <v>-</v>
      </c>
      <c r="N34" s="34" t="str">
        <f t="shared" si="3"/>
        <v>-</v>
      </c>
      <c r="O34" s="34" t="str">
        <f t="shared" si="4"/>
        <v>-</v>
      </c>
      <c r="P34" s="34" t="str">
        <f t="shared" si="5"/>
        <v>-</v>
      </c>
      <c r="Q34" s="93" t="str">
        <f t="shared" si="6"/>
        <v>-</v>
      </c>
      <c r="R34" s="95" t="str">
        <f>CHOOSE(FREQUENCY({0;1.01;5.43;7.01;8.01},M34),"-","onvol","vol","goed","uitst")</f>
        <v>-</v>
      </c>
      <c r="S34" s="36" t="str">
        <f>CHOOSE(FREQUENCY({0;1.01;5.43;7.01;8.01},N34),"-","onvol","vol","goed","uitst")</f>
        <v>-</v>
      </c>
      <c r="T34" s="36" t="str">
        <f>CHOOSE(FREQUENCY({0;1.01;5.43;7.01;8.01},O34),"-","onvol","vol","goed","uitst")</f>
        <v>-</v>
      </c>
      <c r="U34" s="36" t="str">
        <f>CHOOSE(FREQUENCY({0;1.01;5.43;7.01;8.01},P34),"-","onvol","vol","goed","uitst")</f>
        <v>-</v>
      </c>
      <c r="V34" s="60" t="str">
        <f>CHOOSE(FREQUENCY({0;1.01;5.43;7.01;8.01},Q34),"-","onvol","vol","goed","uitst")</f>
        <v>-</v>
      </c>
      <c r="W34" s="111" t="str">
        <f t="shared" si="7"/>
        <v>-</v>
      </c>
      <c r="X34" s="15"/>
      <c r="Y34" s="22"/>
      <c r="Z34" s="16">
        <f t="shared" si="8"/>
        <v>0</v>
      </c>
      <c r="AA34" s="16">
        <f t="shared" si="9"/>
        <v>0</v>
      </c>
      <c r="AB34" s="16">
        <f t="shared" si="10"/>
        <v>0</v>
      </c>
      <c r="AC34" s="16">
        <f t="shared" si="11"/>
        <v>0</v>
      </c>
      <c r="AD34" s="16">
        <f t="shared" si="12"/>
        <v>0</v>
      </c>
    </row>
    <row r="35" spans="1:30" ht="20.100000000000001" customHeight="1" x14ac:dyDescent="0.15">
      <c r="A35" s="45">
        <v>22</v>
      </c>
      <c r="B35" s="1"/>
      <c r="C35" s="62"/>
      <c r="D35" s="147"/>
      <c r="E35" s="56"/>
      <c r="F35" s="56"/>
      <c r="G35" s="56"/>
      <c r="H35" s="56"/>
      <c r="I35" s="56"/>
      <c r="J35" s="88"/>
      <c r="K35" s="56"/>
      <c r="L35" s="88"/>
      <c r="M35" s="91" t="str">
        <f t="shared" si="2"/>
        <v>-</v>
      </c>
      <c r="N35" s="34" t="str">
        <f t="shared" si="3"/>
        <v>-</v>
      </c>
      <c r="O35" s="34" t="str">
        <f t="shared" si="4"/>
        <v>-</v>
      </c>
      <c r="P35" s="34" t="str">
        <f t="shared" si="5"/>
        <v>-</v>
      </c>
      <c r="Q35" s="93" t="str">
        <f t="shared" si="6"/>
        <v>-</v>
      </c>
      <c r="R35" s="95" t="str">
        <f>CHOOSE(FREQUENCY({0;1.01;5.43;7.01;8.01},M35),"-","onvol","vol","goed","uitst")</f>
        <v>-</v>
      </c>
      <c r="S35" s="36" t="str">
        <f>CHOOSE(FREQUENCY({0;1.01;5.43;7.01;8.01},N35),"-","onvol","vol","goed","uitst")</f>
        <v>-</v>
      </c>
      <c r="T35" s="36" t="str">
        <f>CHOOSE(FREQUENCY({0;1.01;5.43;7.01;8.01},O35),"-","onvol","vol","goed","uitst")</f>
        <v>-</v>
      </c>
      <c r="U35" s="36" t="str">
        <f>CHOOSE(FREQUENCY({0;1.01;5.43;7.01;8.01},P35),"-","onvol","vol","goed","uitst")</f>
        <v>-</v>
      </c>
      <c r="V35" s="60" t="str">
        <f>CHOOSE(FREQUENCY({0;1.01;5.43;7.01;8.01},Q35),"-","onvol","vol","goed","uitst")</f>
        <v>-</v>
      </c>
      <c r="W35" s="111" t="str">
        <f t="shared" si="7"/>
        <v>-</v>
      </c>
      <c r="X35" s="15"/>
      <c r="Y35" s="22"/>
      <c r="Z35" s="16">
        <f t="shared" si="8"/>
        <v>0</v>
      </c>
      <c r="AA35" s="16">
        <f t="shared" si="9"/>
        <v>0</v>
      </c>
      <c r="AB35" s="16">
        <f t="shared" si="10"/>
        <v>0</v>
      </c>
      <c r="AC35" s="16">
        <f t="shared" si="11"/>
        <v>0</v>
      </c>
      <c r="AD35" s="16">
        <f t="shared" si="12"/>
        <v>0</v>
      </c>
    </row>
    <row r="36" spans="1:30" ht="20.100000000000001" customHeight="1" x14ac:dyDescent="0.15">
      <c r="A36" s="45">
        <v>23</v>
      </c>
      <c r="B36" s="1"/>
      <c r="C36" s="62"/>
      <c r="D36" s="147"/>
      <c r="E36" s="56"/>
      <c r="F36" s="56"/>
      <c r="G36" s="56"/>
      <c r="H36" s="56"/>
      <c r="I36" s="56"/>
      <c r="J36" s="88"/>
      <c r="K36" s="56"/>
      <c r="L36" s="88"/>
      <c r="M36" s="91" t="str">
        <f t="shared" si="2"/>
        <v>-</v>
      </c>
      <c r="N36" s="34" t="str">
        <f t="shared" si="3"/>
        <v>-</v>
      </c>
      <c r="O36" s="34" t="str">
        <f t="shared" si="4"/>
        <v>-</v>
      </c>
      <c r="P36" s="34" t="str">
        <f t="shared" si="5"/>
        <v>-</v>
      </c>
      <c r="Q36" s="93" t="str">
        <f t="shared" si="6"/>
        <v>-</v>
      </c>
      <c r="R36" s="95" t="str">
        <f>CHOOSE(FREQUENCY({0;1.01;5.43;7.01;8.01},M36),"-","onvol","vol","goed","uitst")</f>
        <v>-</v>
      </c>
      <c r="S36" s="36" t="str">
        <f>CHOOSE(FREQUENCY({0;1.01;5.43;7.01;8.01},N36),"-","onvol","vol","goed","uitst")</f>
        <v>-</v>
      </c>
      <c r="T36" s="36" t="str">
        <f>CHOOSE(FREQUENCY({0;1.01;5.43;7.01;8.01},O36),"-","onvol","vol","goed","uitst")</f>
        <v>-</v>
      </c>
      <c r="U36" s="36" t="str">
        <f>CHOOSE(FREQUENCY({0;1.01;5.43;7.01;8.01},P36),"-","onvol","vol","goed","uitst")</f>
        <v>-</v>
      </c>
      <c r="V36" s="60" t="str">
        <f>CHOOSE(FREQUENCY({0;1.01;5.43;7.01;8.01},Q36),"-","onvol","vol","goed","uitst")</f>
        <v>-</v>
      </c>
      <c r="W36" s="111" t="str">
        <f t="shared" si="7"/>
        <v>-</v>
      </c>
      <c r="X36" s="15"/>
      <c r="Y36" s="22"/>
      <c r="Z36" s="16">
        <f t="shared" si="8"/>
        <v>0</v>
      </c>
      <c r="AA36" s="16">
        <f t="shared" si="9"/>
        <v>0</v>
      </c>
      <c r="AB36" s="16">
        <f t="shared" si="10"/>
        <v>0</v>
      </c>
      <c r="AC36" s="16">
        <f t="shared" si="11"/>
        <v>0</v>
      </c>
      <c r="AD36" s="16">
        <f t="shared" si="12"/>
        <v>0</v>
      </c>
    </row>
    <row r="37" spans="1:30" ht="20.100000000000001" customHeight="1" x14ac:dyDescent="0.15">
      <c r="A37" s="45">
        <v>24</v>
      </c>
      <c r="B37" s="1"/>
      <c r="C37" s="62"/>
      <c r="D37" s="147"/>
      <c r="E37" s="56"/>
      <c r="F37" s="56"/>
      <c r="G37" s="56"/>
      <c r="H37" s="56"/>
      <c r="I37" s="56"/>
      <c r="J37" s="88"/>
      <c r="K37" s="56"/>
      <c r="L37" s="88"/>
      <c r="M37" s="91" t="str">
        <f t="shared" si="2"/>
        <v>-</v>
      </c>
      <c r="N37" s="34" t="str">
        <f t="shared" si="3"/>
        <v>-</v>
      </c>
      <c r="O37" s="34" t="str">
        <f t="shared" si="4"/>
        <v>-</v>
      </c>
      <c r="P37" s="34" t="str">
        <f t="shared" si="5"/>
        <v>-</v>
      </c>
      <c r="Q37" s="93" t="str">
        <f t="shared" si="6"/>
        <v>-</v>
      </c>
      <c r="R37" s="95" t="str">
        <f>CHOOSE(FREQUENCY({0;1.01;5.43;7.01;8.01},M37),"-","onvol","vol","goed","uitst")</f>
        <v>-</v>
      </c>
      <c r="S37" s="36" t="str">
        <f>CHOOSE(FREQUENCY({0;1.01;5.43;7.01;8.01},N37),"-","onvol","vol","goed","uitst")</f>
        <v>-</v>
      </c>
      <c r="T37" s="36" t="str">
        <f>CHOOSE(FREQUENCY({0;1.01;5.43;7.01;8.01},O37),"-","onvol","vol","goed","uitst")</f>
        <v>-</v>
      </c>
      <c r="U37" s="36" t="str">
        <f>CHOOSE(FREQUENCY({0;1.01;5.43;7.01;8.01},P37),"-","onvol","vol","goed","uitst")</f>
        <v>-</v>
      </c>
      <c r="V37" s="60" t="str">
        <f>CHOOSE(FREQUENCY({0;1.01;5.43;7.01;8.01},Q37),"-","onvol","vol","goed","uitst")</f>
        <v>-</v>
      </c>
      <c r="W37" s="111" t="str">
        <f t="shared" si="7"/>
        <v>-</v>
      </c>
      <c r="X37" s="15"/>
      <c r="Y37" s="22"/>
      <c r="Z37" s="16">
        <f t="shared" si="8"/>
        <v>0</v>
      </c>
      <c r="AA37" s="16">
        <f t="shared" si="9"/>
        <v>0</v>
      </c>
      <c r="AB37" s="16">
        <f t="shared" si="10"/>
        <v>0</v>
      </c>
      <c r="AC37" s="16">
        <f t="shared" si="11"/>
        <v>0</v>
      </c>
      <c r="AD37" s="16">
        <f t="shared" si="12"/>
        <v>0</v>
      </c>
    </row>
    <row r="38" spans="1:30" ht="20.100000000000001" customHeight="1" x14ac:dyDescent="0.15">
      <c r="A38" s="45">
        <v>25</v>
      </c>
      <c r="B38" s="1"/>
      <c r="C38" s="62"/>
      <c r="D38" s="147"/>
      <c r="E38" s="56"/>
      <c r="F38" s="56"/>
      <c r="G38" s="56"/>
      <c r="H38" s="56"/>
      <c r="I38" s="56"/>
      <c r="J38" s="88"/>
      <c r="K38" s="56"/>
      <c r="L38" s="88"/>
      <c r="M38" s="91" t="str">
        <f t="shared" si="2"/>
        <v>-</v>
      </c>
      <c r="N38" s="34" t="str">
        <f t="shared" si="3"/>
        <v>-</v>
      </c>
      <c r="O38" s="34" t="str">
        <f t="shared" si="4"/>
        <v>-</v>
      </c>
      <c r="P38" s="34" t="str">
        <f t="shared" si="5"/>
        <v>-</v>
      </c>
      <c r="Q38" s="93" t="str">
        <f t="shared" si="6"/>
        <v>-</v>
      </c>
      <c r="R38" s="95" t="str">
        <f>CHOOSE(FREQUENCY({0;1.01;5.43;7.01;8.01},M38),"-","onvol","vol","goed","uitst")</f>
        <v>-</v>
      </c>
      <c r="S38" s="36" t="str">
        <f>CHOOSE(FREQUENCY({0;1.01;5.43;7.01;8.01},N38),"-","onvol","vol","goed","uitst")</f>
        <v>-</v>
      </c>
      <c r="T38" s="36" t="str">
        <f>CHOOSE(FREQUENCY({0;1.01;5.43;7.01;8.01},O38),"-","onvol","vol","goed","uitst")</f>
        <v>-</v>
      </c>
      <c r="U38" s="36" t="str">
        <f>CHOOSE(FREQUENCY({0;1.01;5.43;7.01;8.01},P38),"-","onvol","vol","goed","uitst")</f>
        <v>-</v>
      </c>
      <c r="V38" s="60" t="str">
        <f>CHOOSE(FREQUENCY({0;1.01;5.43;7.01;8.01},Q38),"-","onvol","vol","goed","uitst")</f>
        <v>-</v>
      </c>
      <c r="W38" s="111" t="str">
        <f t="shared" si="7"/>
        <v>-</v>
      </c>
      <c r="X38" s="15"/>
      <c r="Y38" s="22"/>
      <c r="Z38" s="16">
        <f t="shared" si="8"/>
        <v>0</v>
      </c>
      <c r="AA38" s="16">
        <f t="shared" si="9"/>
        <v>0</v>
      </c>
      <c r="AB38" s="16">
        <f t="shared" si="10"/>
        <v>0</v>
      </c>
      <c r="AC38" s="16">
        <f t="shared" si="11"/>
        <v>0</v>
      </c>
      <c r="AD38" s="16">
        <f t="shared" si="12"/>
        <v>0</v>
      </c>
    </row>
    <row r="39" spans="1:30" ht="20.100000000000001" customHeight="1" x14ac:dyDescent="0.15">
      <c r="A39" s="45">
        <v>26</v>
      </c>
      <c r="B39" s="1"/>
      <c r="C39" s="62"/>
      <c r="D39" s="147"/>
      <c r="E39" s="56"/>
      <c r="F39" s="56"/>
      <c r="G39" s="56"/>
      <c r="H39" s="56"/>
      <c r="I39" s="56"/>
      <c r="J39" s="88"/>
      <c r="K39" s="56"/>
      <c r="L39" s="88"/>
      <c r="M39" s="91" t="str">
        <f t="shared" si="2"/>
        <v>-</v>
      </c>
      <c r="N39" s="34" t="str">
        <f t="shared" si="3"/>
        <v>-</v>
      </c>
      <c r="O39" s="34" t="str">
        <f t="shared" si="4"/>
        <v>-</v>
      </c>
      <c r="P39" s="34" t="str">
        <f t="shared" si="5"/>
        <v>-</v>
      </c>
      <c r="Q39" s="93" t="str">
        <f t="shared" si="6"/>
        <v>-</v>
      </c>
      <c r="R39" s="95" t="str">
        <f>CHOOSE(FREQUENCY({0;1.01;5.43;7.01;8.01},M39),"-","onvol","vol","goed","uitst")</f>
        <v>-</v>
      </c>
      <c r="S39" s="36" t="str">
        <f>CHOOSE(FREQUENCY({0;1.01;5.43;7.01;8.01},N39),"-","onvol","vol","goed","uitst")</f>
        <v>-</v>
      </c>
      <c r="T39" s="36" t="str">
        <f>CHOOSE(FREQUENCY({0;1.01;5.43;7.01;8.01},O39),"-","onvol","vol","goed","uitst")</f>
        <v>-</v>
      </c>
      <c r="U39" s="36" t="str">
        <f>CHOOSE(FREQUENCY({0;1.01;5.43;7.01;8.01},P39),"-","onvol","vol","goed","uitst")</f>
        <v>-</v>
      </c>
      <c r="V39" s="60" t="str">
        <f>CHOOSE(FREQUENCY({0;1.01;5.43;7.01;8.01},Q39),"-","onvol","vol","goed","uitst")</f>
        <v>-</v>
      </c>
      <c r="W39" s="111" t="str">
        <f t="shared" si="7"/>
        <v>-</v>
      </c>
      <c r="X39" s="15"/>
      <c r="Y39" s="22"/>
      <c r="Z39" s="16">
        <f t="shared" si="8"/>
        <v>0</v>
      </c>
      <c r="AA39" s="16">
        <f t="shared" si="9"/>
        <v>0</v>
      </c>
      <c r="AB39" s="16">
        <f t="shared" si="10"/>
        <v>0</v>
      </c>
      <c r="AC39" s="16">
        <f t="shared" si="11"/>
        <v>0</v>
      </c>
      <c r="AD39" s="16">
        <f t="shared" si="12"/>
        <v>0</v>
      </c>
    </row>
    <row r="40" spans="1:30" ht="20.100000000000001" customHeight="1" x14ac:dyDescent="0.15">
      <c r="A40" s="45">
        <v>27</v>
      </c>
      <c r="B40" s="1"/>
      <c r="C40" s="62"/>
      <c r="D40" s="147"/>
      <c r="E40" s="56"/>
      <c r="F40" s="56"/>
      <c r="G40" s="56"/>
      <c r="H40" s="56"/>
      <c r="I40" s="56"/>
      <c r="J40" s="88"/>
      <c r="K40" s="56"/>
      <c r="L40" s="88"/>
      <c r="M40" s="91" t="str">
        <f>IF(Z40=0,"-",IF(Z40&gt;$M$10,"6"+((Z40-$M$10)*(4/($M$11-$M$10))),"1"+(Z40*(5/$M$10))))</f>
        <v>-</v>
      </c>
      <c r="N40" s="34" t="str">
        <f>IF(AA40=0,"-",IF(AA40&gt;$N$10,"6"+((AA40-$N$10)*(4/($N$11-$N$10))),"1"+(AA40*(5/$N$10))))</f>
        <v>-</v>
      </c>
      <c r="O40" s="34" t="str">
        <f>IF(AB40=0,"-",IF(AB40&gt;$O$10,"6"+((AB40-$O$10)*(4/($O$11-$O$10))),"1"+(AB40*(5/$O$10))))</f>
        <v>-</v>
      </c>
      <c r="P40" s="34" t="str">
        <f>IF(AC40=0,"-",IF(AC40&gt;$P$10,"6"+((AC40-$P$10)*(4/($P$11-$P$10))),"1"+(AC40*(5/$P$10))))</f>
        <v>-</v>
      </c>
      <c r="Q40" s="93" t="str">
        <f>IF(AD40=0,"-",IF(AD40&gt;$Q$10,"6"+((AD40-$Q$10)*(4/($Q$11-$Q$10))),"1"+(AD40*(5/$Q$10))))</f>
        <v>-</v>
      </c>
      <c r="R40" s="95" t="str">
        <f>CHOOSE(FREQUENCY({0;1.01;5.43;7.01;8.01},M40),"-","onvol","vol","goed","uitst")</f>
        <v>-</v>
      </c>
      <c r="S40" s="36" t="str">
        <f>CHOOSE(FREQUENCY({0;1.01;5.43;7.01;8.01},N40),"-","onvol","vol","goed","uitst")</f>
        <v>-</v>
      </c>
      <c r="T40" s="36" t="str">
        <f>CHOOSE(FREQUENCY({0;1.01;5.43;7.01;8.01},O40),"-","onvol","vol","goed","uitst")</f>
        <v>-</v>
      </c>
      <c r="U40" s="36" t="str">
        <f>CHOOSE(FREQUENCY({0;1.01;5.43;7.01;8.01},P40),"-","onvol","vol","goed","uitst")</f>
        <v>-</v>
      </c>
      <c r="V40" s="60" t="str">
        <f>CHOOSE(FREQUENCY({0;1.01;5.43;7.01;8.01},Q40),"-","onvol","vol","goed","uitst")</f>
        <v>-</v>
      </c>
      <c r="W40" s="111" t="str">
        <f t="shared" si="7"/>
        <v>-</v>
      </c>
      <c r="X40" s="15"/>
      <c r="Y40" s="22"/>
      <c r="Z40" s="16">
        <f t="shared" si="8"/>
        <v>0</v>
      </c>
      <c r="AA40" s="16">
        <f t="shared" si="9"/>
        <v>0</v>
      </c>
      <c r="AB40" s="16">
        <f t="shared" si="10"/>
        <v>0</v>
      </c>
      <c r="AC40" s="16">
        <f t="shared" si="11"/>
        <v>0</v>
      </c>
      <c r="AD40" s="16">
        <f t="shared" si="12"/>
        <v>0</v>
      </c>
    </row>
    <row r="41" spans="1:30" ht="20.100000000000001" customHeight="1" x14ac:dyDescent="0.15">
      <c r="A41" s="45">
        <v>28</v>
      </c>
      <c r="B41" s="1"/>
      <c r="C41" s="62"/>
      <c r="D41" s="147"/>
      <c r="E41" s="56"/>
      <c r="F41" s="56"/>
      <c r="G41" s="56"/>
      <c r="H41" s="56"/>
      <c r="I41" s="56"/>
      <c r="J41" s="88"/>
      <c r="K41" s="56"/>
      <c r="L41" s="88"/>
      <c r="M41" s="91" t="str">
        <f t="shared" ref="M41:M48" si="13">IF(Z41=0,"-",IF(Z41&gt;$M$10,"6"+((Z41-$M$10)*(4/($M$11-$M$10))),"1"+(Z41*(5/$M$10))))</f>
        <v>-</v>
      </c>
      <c r="N41" s="34" t="str">
        <f t="shared" ref="N41:N48" si="14">IF(AA41=0,"-",IF(AA41&gt;$N$10,"6"+((AA41-$N$10)*(4/($N$11-$N$10))),"1"+(AA41*(5/$N$10))))</f>
        <v>-</v>
      </c>
      <c r="O41" s="34" t="str">
        <f t="shared" ref="O41:O48" si="15">IF(AB41=0,"-",IF(AB41&gt;$O$10,"6"+((AB41-$O$10)*(4/($O$11-$O$10))),"1"+(AB41*(5/$O$10))))</f>
        <v>-</v>
      </c>
      <c r="P41" s="34" t="str">
        <f t="shared" ref="P41:P48" si="16">IF(AC41=0,"-",IF(AC41&gt;$P$10,"6"+((AC41-$P$10)*(4/($P$11-$P$10))),"1"+(AC41*(5/$P$10))))</f>
        <v>-</v>
      </c>
      <c r="Q41" s="93" t="str">
        <f t="shared" ref="Q41:Q48" si="17">IF(AD41=0,"-",IF(AD41&gt;$Q$10,"6"+((AD41-$Q$10)*(4/($Q$11-$Q$10))),"1"+(AD41*(5/$Q$10))))</f>
        <v>-</v>
      </c>
      <c r="R41" s="95" t="str">
        <f>CHOOSE(FREQUENCY({0;1.01;5.43;7.01;8.01},M41),"-","onvol","vol","goed","uitst")</f>
        <v>-</v>
      </c>
      <c r="S41" s="36" t="str">
        <f>CHOOSE(FREQUENCY({0;1.01;5.43;7.01;8.01},N41),"-","onvol","vol","goed","uitst")</f>
        <v>-</v>
      </c>
      <c r="T41" s="36" t="str">
        <f>CHOOSE(FREQUENCY({0;1.01;5.43;7.01;8.01},O41),"-","onvol","vol","goed","uitst")</f>
        <v>-</v>
      </c>
      <c r="U41" s="36" t="str">
        <f>CHOOSE(FREQUENCY({0;1.01;5.43;7.01;8.01},P41),"-","onvol","vol","goed","uitst")</f>
        <v>-</v>
      </c>
      <c r="V41" s="60" t="str">
        <f>CHOOSE(FREQUENCY({0;1.01;5.43;7.01;8.01},Q41),"-","onvol","vol","goed","uitst")</f>
        <v>-</v>
      </c>
      <c r="W41" s="111" t="str">
        <f t="shared" si="7"/>
        <v>-</v>
      </c>
      <c r="X41" s="15"/>
      <c r="Y41" s="22"/>
      <c r="Z41" s="16">
        <f t="shared" si="8"/>
        <v>0</v>
      </c>
      <c r="AA41" s="16">
        <f t="shared" si="9"/>
        <v>0</v>
      </c>
      <c r="AB41" s="16">
        <f t="shared" si="10"/>
        <v>0</v>
      </c>
      <c r="AC41" s="16">
        <f t="shared" si="11"/>
        <v>0</v>
      </c>
      <c r="AD41" s="16">
        <f t="shared" si="12"/>
        <v>0</v>
      </c>
    </row>
    <row r="42" spans="1:30" ht="20.100000000000001" customHeight="1" x14ac:dyDescent="0.15">
      <c r="A42" s="45">
        <v>29</v>
      </c>
      <c r="B42" s="1"/>
      <c r="C42" s="62"/>
      <c r="D42" s="147"/>
      <c r="E42" s="57"/>
      <c r="F42" s="57"/>
      <c r="G42" s="57"/>
      <c r="H42" s="57"/>
      <c r="I42" s="57"/>
      <c r="J42" s="89"/>
      <c r="K42" s="56"/>
      <c r="L42" s="88"/>
      <c r="M42" s="91" t="str">
        <f t="shared" si="13"/>
        <v>-</v>
      </c>
      <c r="N42" s="34" t="str">
        <f t="shared" si="14"/>
        <v>-</v>
      </c>
      <c r="O42" s="34" t="str">
        <f t="shared" si="15"/>
        <v>-</v>
      </c>
      <c r="P42" s="34" t="str">
        <f t="shared" si="16"/>
        <v>-</v>
      </c>
      <c r="Q42" s="93" t="str">
        <f t="shared" si="17"/>
        <v>-</v>
      </c>
      <c r="R42" s="95" t="str">
        <f>CHOOSE(FREQUENCY({0;1.01;5.43;7.01;8.01},M42),"-","onvol","vol","goed","uitst")</f>
        <v>-</v>
      </c>
      <c r="S42" s="36" t="str">
        <f>CHOOSE(FREQUENCY({0;1.01;5.43;7.01;8.01},N42),"-","onvol","vol","goed","uitst")</f>
        <v>-</v>
      </c>
      <c r="T42" s="36" t="str">
        <f>CHOOSE(FREQUENCY({0;1.01;5.43;7.01;8.01},O42),"-","onvol","vol","goed","uitst")</f>
        <v>-</v>
      </c>
      <c r="U42" s="36" t="str">
        <f>CHOOSE(FREQUENCY({0;1.01;5.43;7.01;8.01},P42),"-","onvol","vol","goed","uitst")</f>
        <v>-</v>
      </c>
      <c r="V42" s="60" t="str">
        <f>CHOOSE(FREQUENCY({0;1.01;5.43;7.01;8.01},Q42),"-","onvol","vol","goed","uitst")</f>
        <v>-</v>
      </c>
      <c r="W42" s="111" t="str">
        <f t="shared" si="7"/>
        <v>-</v>
      </c>
      <c r="X42" s="15"/>
      <c r="Y42" s="22"/>
      <c r="Z42" s="16">
        <f t="shared" si="8"/>
        <v>0</v>
      </c>
      <c r="AA42" s="16">
        <f t="shared" si="9"/>
        <v>0</v>
      </c>
      <c r="AB42" s="16">
        <f t="shared" si="10"/>
        <v>0</v>
      </c>
      <c r="AC42" s="16">
        <f t="shared" si="11"/>
        <v>0</v>
      </c>
      <c r="AD42" s="16">
        <f t="shared" si="12"/>
        <v>0</v>
      </c>
    </row>
    <row r="43" spans="1:30" ht="20.100000000000001" customHeight="1" x14ac:dyDescent="0.15">
      <c r="A43" s="45">
        <v>30</v>
      </c>
      <c r="B43" s="1"/>
      <c r="C43" s="62"/>
      <c r="D43" s="147"/>
      <c r="E43" s="57"/>
      <c r="F43" s="57"/>
      <c r="G43" s="57"/>
      <c r="H43" s="57"/>
      <c r="I43" s="57"/>
      <c r="J43" s="89"/>
      <c r="K43" s="56"/>
      <c r="L43" s="88"/>
      <c r="M43" s="91" t="str">
        <f t="shared" si="13"/>
        <v>-</v>
      </c>
      <c r="N43" s="34" t="str">
        <f t="shared" si="14"/>
        <v>-</v>
      </c>
      <c r="O43" s="34" t="str">
        <f t="shared" si="15"/>
        <v>-</v>
      </c>
      <c r="P43" s="34" t="str">
        <f t="shared" si="16"/>
        <v>-</v>
      </c>
      <c r="Q43" s="93" t="str">
        <f t="shared" si="17"/>
        <v>-</v>
      </c>
      <c r="R43" s="95" t="str">
        <f>CHOOSE(FREQUENCY({0;1.01;5.43;7.01;8.01},M43),"-","onvol","vol","goed","uitst")</f>
        <v>-</v>
      </c>
      <c r="S43" s="36" t="str">
        <f>CHOOSE(FREQUENCY({0;1.01;5.43;7.01;8.01},N43),"-","onvol","vol","goed","uitst")</f>
        <v>-</v>
      </c>
      <c r="T43" s="36" t="str">
        <f>CHOOSE(FREQUENCY({0;1.01;5.43;7.01;8.01},O43),"-","onvol","vol","goed","uitst")</f>
        <v>-</v>
      </c>
      <c r="U43" s="36" t="str">
        <f>CHOOSE(FREQUENCY({0;1.01;5.43;7.01;8.01},P43),"-","onvol","vol","goed","uitst")</f>
        <v>-</v>
      </c>
      <c r="V43" s="60" t="str">
        <f>CHOOSE(FREQUENCY({0;1.01;5.43;7.01;8.01},Q43),"-","onvol","vol","goed","uitst")</f>
        <v>-</v>
      </c>
      <c r="W43" s="111" t="str">
        <f t="shared" si="7"/>
        <v>-</v>
      </c>
      <c r="X43" s="15"/>
      <c r="Y43" s="22"/>
      <c r="Z43" s="16">
        <f t="shared" si="8"/>
        <v>0</v>
      </c>
      <c r="AA43" s="16">
        <f t="shared" si="9"/>
        <v>0</v>
      </c>
      <c r="AB43" s="16">
        <f t="shared" si="10"/>
        <v>0</v>
      </c>
      <c r="AC43" s="16">
        <f t="shared" si="11"/>
        <v>0</v>
      </c>
      <c r="AD43" s="16">
        <f t="shared" si="12"/>
        <v>0</v>
      </c>
    </row>
    <row r="44" spans="1:30" ht="20.100000000000001" customHeight="1" x14ac:dyDescent="0.15">
      <c r="A44" s="45">
        <v>31</v>
      </c>
      <c r="B44" s="1"/>
      <c r="C44" s="62"/>
      <c r="D44" s="147"/>
      <c r="E44" s="57"/>
      <c r="F44" s="57"/>
      <c r="G44" s="57"/>
      <c r="H44" s="57"/>
      <c r="I44" s="57"/>
      <c r="J44" s="89"/>
      <c r="K44" s="56"/>
      <c r="L44" s="88"/>
      <c r="M44" s="91" t="str">
        <f t="shared" si="13"/>
        <v>-</v>
      </c>
      <c r="N44" s="34" t="str">
        <f t="shared" si="14"/>
        <v>-</v>
      </c>
      <c r="O44" s="34" t="str">
        <f t="shared" si="15"/>
        <v>-</v>
      </c>
      <c r="P44" s="34" t="str">
        <f t="shared" si="16"/>
        <v>-</v>
      </c>
      <c r="Q44" s="93" t="str">
        <f t="shared" si="17"/>
        <v>-</v>
      </c>
      <c r="R44" s="95" t="str">
        <f>CHOOSE(FREQUENCY({0;1.01;5.43;7.01;8.01},M44),"-","onvol","vol","goed","uitst")</f>
        <v>-</v>
      </c>
      <c r="S44" s="36" t="str">
        <f>CHOOSE(FREQUENCY({0;1.01;5.43;7.01;8.01},N44),"-","onvol","vol","goed","uitst")</f>
        <v>-</v>
      </c>
      <c r="T44" s="36" t="str">
        <f>CHOOSE(FREQUENCY({0;1.01;5.43;7.01;8.01},O44),"-","onvol","vol","goed","uitst")</f>
        <v>-</v>
      </c>
      <c r="U44" s="36" t="str">
        <f>CHOOSE(FREQUENCY({0;1.01;5.43;7.01;8.01},P44),"-","onvol","vol","goed","uitst")</f>
        <v>-</v>
      </c>
      <c r="V44" s="60" t="str">
        <f>CHOOSE(FREQUENCY({0;1.01;5.43;7.01;8.01},Q44),"-","onvol","vol","goed","uitst")</f>
        <v>-</v>
      </c>
      <c r="W44" s="111" t="str">
        <f t="shared" si="7"/>
        <v>-</v>
      </c>
      <c r="X44" s="15"/>
      <c r="Y44" s="22"/>
      <c r="Z44" s="16">
        <f t="shared" si="8"/>
        <v>0</v>
      </c>
      <c r="AA44" s="16">
        <f t="shared" si="9"/>
        <v>0</v>
      </c>
      <c r="AB44" s="16">
        <f t="shared" si="10"/>
        <v>0</v>
      </c>
      <c r="AC44" s="16">
        <f t="shared" si="11"/>
        <v>0</v>
      </c>
      <c r="AD44" s="16">
        <f t="shared" si="12"/>
        <v>0</v>
      </c>
    </row>
    <row r="45" spans="1:30" ht="20.100000000000001" customHeight="1" x14ac:dyDescent="0.15">
      <c r="A45" s="45">
        <v>32</v>
      </c>
      <c r="B45" s="1"/>
      <c r="C45" s="62"/>
      <c r="D45" s="147"/>
      <c r="E45" s="57"/>
      <c r="F45" s="57"/>
      <c r="G45" s="57"/>
      <c r="H45" s="57"/>
      <c r="I45" s="57"/>
      <c r="J45" s="89"/>
      <c r="K45" s="56"/>
      <c r="L45" s="88"/>
      <c r="M45" s="91" t="str">
        <f t="shared" si="13"/>
        <v>-</v>
      </c>
      <c r="N45" s="34" t="str">
        <f t="shared" si="14"/>
        <v>-</v>
      </c>
      <c r="O45" s="34" t="str">
        <f t="shared" si="15"/>
        <v>-</v>
      </c>
      <c r="P45" s="34" t="str">
        <f t="shared" si="16"/>
        <v>-</v>
      </c>
      <c r="Q45" s="93" t="str">
        <f t="shared" si="17"/>
        <v>-</v>
      </c>
      <c r="R45" s="95" t="str">
        <f>CHOOSE(FREQUENCY({0;1.01;5.43;7.01;8.01},M45),"-","onvol","vol","goed","uitst")</f>
        <v>-</v>
      </c>
      <c r="S45" s="36" t="str">
        <f>CHOOSE(FREQUENCY({0;1.01;5.43;7.01;8.01},N45),"-","onvol","vol","goed","uitst")</f>
        <v>-</v>
      </c>
      <c r="T45" s="36" t="str">
        <f>CHOOSE(FREQUENCY({0;1.01;5.43;7.01;8.01},O45),"-","onvol","vol","goed","uitst")</f>
        <v>-</v>
      </c>
      <c r="U45" s="36" t="str">
        <f>CHOOSE(FREQUENCY({0;1.01;5.43;7.01;8.01},P45),"-","onvol","vol","goed","uitst")</f>
        <v>-</v>
      </c>
      <c r="V45" s="60" t="str">
        <f>CHOOSE(FREQUENCY({0;1.01;5.43;7.01;8.01},Q45),"-","onvol","vol","goed","uitst")</f>
        <v>-</v>
      </c>
      <c r="W45" s="111" t="str">
        <f t="shared" si="7"/>
        <v>-</v>
      </c>
      <c r="X45" s="15"/>
      <c r="Y45" s="22"/>
      <c r="Z45" s="16">
        <f t="shared" si="8"/>
        <v>0</v>
      </c>
      <c r="AA45" s="16">
        <f t="shared" si="9"/>
        <v>0</v>
      </c>
      <c r="AB45" s="16">
        <f t="shared" si="10"/>
        <v>0</v>
      </c>
      <c r="AC45" s="16">
        <f t="shared" si="11"/>
        <v>0</v>
      </c>
      <c r="AD45" s="16">
        <f t="shared" si="12"/>
        <v>0</v>
      </c>
    </row>
    <row r="46" spans="1:30" ht="20.100000000000001" customHeight="1" x14ac:dyDescent="0.15">
      <c r="A46" s="45">
        <v>33</v>
      </c>
      <c r="B46" s="1"/>
      <c r="C46" s="62"/>
      <c r="D46" s="147"/>
      <c r="E46" s="57"/>
      <c r="F46" s="57"/>
      <c r="G46" s="57"/>
      <c r="H46" s="57"/>
      <c r="I46" s="57"/>
      <c r="J46" s="89"/>
      <c r="K46" s="56"/>
      <c r="L46" s="88"/>
      <c r="M46" s="91" t="str">
        <f t="shared" si="13"/>
        <v>-</v>
      </c>
      <c r="N46" s="34" t="str">
        <f t="shared" si="14"/>
        <v>-</v>
      </c>
      <c r="O46" s="34" t="str">
        <f t="shared" si="15"/>
        <v>-</v>
      </c>
      <c r="P46" s="34" t="str">
        <f t="shared" si="16"/>
        <v>-</v>
      </c>
      <c r="Q46" s="93" t="str">
        <f t="shared" si="17"/>
        <v>-</v>
      </c>
      <c r="R46" s="95" t="str">
        <f>CHOOSE(FREQUENCY({0;1.01;5.43;7.01;8.01},M46),"-","onvol","vol","goed","uitst")</f>
        <v>-</v>
      </c>
      <c r="S46" s="36" t="str">
        <f>CHOOSE(FREQUENCY({0;1.01;5.43;7.01;8.01},N46),"-","onvol","vol","goed","uitst")</f>
        <v>-</v>
      </c>
      <c r="T46" s="36" t="str">
        <f>CHOOSE(FREQUENCY({0;1.01;5.43;7.01;8.01},O46),"-","onvol","vol","goed","uitst")</f>
        <v>-</v>
      </c>
      <c r="U46" s="36" t="str">
        <f>CHOOSE(FREQUENCY({0;1.01;5.43;7.01;8.01},P46),"-","onvol","vol","goed","uitst")</f>
        <v>-</v>
      </c>
      <c r="V46" s="60" t="str">
        <f>CHOOSE(FREQUENCY({0;1.01;5.43;7.01;8.01},Q46),"-","onvol","vol","goed","uitst")</f>
        <v>-</v>
      </c>
      <c r="W46" s="111" t="str">
        <f t="shared" si="7"/>
        <v>-</v>
      </c>
      <c r="X46" s="15"/>
      <c r="Y46" s="22"/>
      <c r="Z46" s="16">
        <f t="shared" si="8"/>
        <v>0</v>
      </c>
      <c r="AA46" s="16">
        <f t="shared" si="9"/>
        <v>0</v>
      </c>
      <c r="AB46" s="16">
        <f t="shared" si="10"/>
        <v>0</v>
      </c>
      <c r="AC46" s="16">
        <f t="shared" si="11"/>
        <v>0</v>
      </c>
      <c r="AD46" s="16">
        <f t="shared" si="12"/>
        <v>0</v>
      </c>
    </row>
    <row r="47" spans="1:30" ht="20.100000000000001" customHeight="1" x14ac:dyDescent="0.15">
      <c r="A47" s="45">
        <v>34</v>
      </c>
      <c r="B47" s="1"/>
      <c r="C47" s="62"/>
      <c r="D47" s="147"/>
      <c r="E47" s="57"/>
      <c r="F47" s="57"/>
      <c r="G47" s="57"/>
      <c r="H47" s="57"/>
      <c r="I47" s="57"/>
      <c r="J47" s="89"/>
      <c r="K47" s="56"/>
      <c r="L47" s="88"/>
      <c r="M47" s="91" t="str">
        <f t="shared" si="13"/>
        <v>-</v>
      </c>
      <c r="N47" s="34" t="str">
        <f t="shared" si="14"/>
        <v>-</v>
      </c>
      <c r="O47" s="34" t="str">
        <f t="shared" si="15"/>
        <v>-</v>
      </c>
      <c r="P47" s="34" t="str">
        <f t="shared" si="16"/>
        <v>-</v>
      </c>
      <c r="Q47" s="93" t="str">
        <f t="shared" si="17"/>
        <v>-</v>
      </c>
      <c r="R47" s="95" t="str">
        <f>CHOOSE(FREQUENCY({0;1.01;5.43;7.01;8.01},M47),"-","onvol","vol","goed","uitst")</f>
        <v>-</v>
      </c>
      <c r="S47" s="36" t="str">
        <f>CHOOSE(FREQUENCY({0;1.01;5.43;7.01;8.01},N47),"-","onvol","vol","goed","uitst")</f>
        <v>-</v>
      </c>
      <c r="T47" s="36" t="str">
        <f>CHOOSE(FREQUENCY({0;1.01;5.43;7.01;8.01},O47),"-","onvol","vol","goed","uitst")</f>
        <v>-</v>
      </c>
      <c r="U47" s="36" t="str">
        <f>CHOOSE(FREQUENCY({0;1.01;5.43;7.01;8.01},P47),"-","onvol","vol","goed","uitst")</f>
        <v>-</v>
      </c>
      <c r="V47" s="60" t="str">
        <f>CHOOSE(FREQUENCY({0;1.01;5.43;7.01;8.01},Q47),"-","onvol","vol","goed","uitst")</f>
        <v>-</v>
      </c>
      <c r="W47" s="111" t="str">
        <f t="shared" si="7"/>
        <v>-</v>
      </c>
      <c r="X47" s="15"/>
      <c r="Y47" s="22"/>
      <c r="Z47" s="16">
        <f t="shared" si="8"/>
        <v>0</v>
      </c>
      <c r="AA47" s="16">
        <f t="shared" si="9"/>
        <v>0</v>
      </c>
      <c r="AB47" s="16">
        <f t="shared" si="10"/>
        <v>0</v>
      </c>
      <c r="AC47" s="16">
        <f t="shared" si="11"/>
        <v>0</v>
      </c>
      <c r="AD47" s="16">
        <f t="shared" si="12"/>
        <v>0</v>
      </c>
    </row>
    <row r="48" spans="1:30" ht="20.100000000000001" customHeight="1" x14ac:dyDescent="0.15">
      <c r="A48" s="46">
        <v>35</v>
      </c>
      <c r="B48" s="58"/>
      <c r="C48" s="63"/>
      <c r="D48" s="148"/>
      <c r="E48" s="59"/>
      <c r="F48" s="59"/>
      <c r="G48" s="59"/>
      <c r="H48" s="59"/>
      <c r="I48" s="59"/>
      <c r="J48" s="90"/>
      <c r="K48" s="56"/>
      <c r="L48" s="88"/>
      <c r="M48" s="91" t="str">
        <f t="shared" si="13"/>
        <v>-</v>
      </c>
      <c r="N48" s="34" t="str">
        <f t="shared" si="14"/>
        <v>-</v>
      </c>
      <c r="O48" s="34" t="str">
        <f t="shared" si="15"/>
        <v>-</v>
      </c>
      <c r="P48" s="34" t="str">
        <f t="shared" si="16"/>
        <v>-</v>
      </c>
      <c r="Q48" s="93" t="str">
        <f t="shared" si="17"/>
        <v>-</v>
      </c>
      <c r="R48" s="96" t="str">
        <f>CHOOSE(FREQUENCY({0;1.01;5.43;7.01;8.01},M48),"-","onvol","vol","goed","uitst")</f>
        <v>-</v>
      </c>
      <c r="S48" s="36" t="str">
        <f>CHOOSE(FREQUENCY({0;1.01;5.43;7.01;8.01},N48),"-","onvol","vol","goed","uitst")</f>
        <v>-</v>
      </c>
      <c r="T48" s="36" t="str">
        <f>CHOOSE(FREQUENCY({0;1.01;5.43;7.01;8.01},O48),"-","onvol","vol","goed","uitst")</f>
        <v>-</v>
      </c>
      <c r="U48" s="36" t="str">
        <f>CHOOSE(FREQUENCY({0;1.01;5.43;7.01;8.01},P48),"-","onvol","vol","goed","uitst")</f>
        <v>-</v>
      </c>
      <c r="V48" s="85" t="str">
        <f>CHOOSE(FREQUENCY({0;1.01;5.43;7.01;8.01},Q48),"-","onvol","vol","goed","uitst")</f>
        <v>-</v>
      </c>
      <c r="W48" s="112" t="str">
        <f t="shared" si="7"/>
        <v>-</v>
      </c>
      <c r="X48" s="15"/>
      <c r="Y48" s="22"/>
      <c r="Z48" s="16">
        <f t="shared" si="8"/>
        <v>0</v>
      </c>
      <c r="AA48" s="16">
        <f t="shared" si="9"/>
        <v>0</v>
      </c>
      <c r="AB48" s="16">
        <f t="shared" si="10"/>
        <v>0</v>
      </c>
      <c r="AC48" s="16">
        <f t="shared" si="11"/>
        <v>0</v>
      </c>
      <c r="AD48" s="16">
        <f t="shared" si="12"/>
        <v>0</v>
      </c>
    </row>
    <row r="49" spans="1:28" ht="20.100000000000001" customHeight="1" thickBot="1" x14ac:dyDescent="0.2">
      <c r="A49" s="47"/>
      <c r="B49" s="48" t="s">
        <v>4</v>
      </c>
      <c r="C49" s="40" t="str">
        <f>IF(SUM(C14:C48)&gt;1,SUM(C14:C48)/COUNTA(C14:C48),"-")</f>
        <v>-</v>
      </c>
      <c r="D49" s="40" t="str">
        <f t="shared" ref="D49:L49" si="18">IF(SUM(D14:D48)&gt;1,SUM(D14:D48)/COUNTA(D14:D48),"-")</f>
        <v>-</v>
      </c>
      <c r="E49" s="40" t="str">
        <f t="shared" si="18"/>
        <v>-</v>
      </c>
      <c r="F49" s="40" t="str">
        <f t="shared" si="18"/>
        <v>-</v>
      </c>
      <c r="G49" s="40" t="str">
        <f t="shared" si="18"/>
        <v>-</v>
      </c>
      <c r="H49" s="40" t="str">
        <f t="shared" si="18"/>
        <v>-</v>
      </c>
      <c r="I49" s="40" t="str">
        <f t="shared" si="18"/>
        <v>-</v>
      </c>
      <c r="J49" s="40" t="str">
        <f t="shared" si="18"/>
        <v>-</v>
      </c>
      <c r="K49" s="40" t="str">
        <f t="shared" si="18"/>
        <v>-</v>
      </c>
      <c r="L49" s="40" t="str">
        <f t="shared" si="18"/>
        <v>-</v>
      </c>
      <c r="M49" s="37"/>
      <c r="N49" s="37"/>
      <c r="O49" s="37"/>
      <c r="P49" s="37"/>
      <c r="Q49" s="37"/>
      <c r="R49" s="37"/>
      <c r="S49" s="38"/>
      <c r="T49" s="38"/>
      <c r="U49" s="38"/>
      <c r="V49" s="49"/>
      <c r="W49" s="113"/>
      <c r="X49" s="15"/>
      <c r="Y49" s="22"/>
      <c r="Z49" s="16"/>
      <c r="AA49" s="16"/>
      <c r="AB49" s="16"/>
    </row>
    <row r="50" spans="1:28" ht="20.100000000000001" customHeight="1" thickTop="1" x14ac:dyDescent="0.15">
      <c r="A50" s="45"/>
      <c r="B50" s="31" t="s">
        <v>12</v>
      </c>
      <c r="C50" s="34"/>
      <c r="D50" s="34"/>
      <c r="E50" s="34"/>
      <c r="F50" s="34"/>
      <c r="G50" s="34"/>
      <c r="H50" s="34"/>
      <c r="I50" s="34"/>
      <c r="J50" s="34"/>
      <c r="K50" s="34"/>
      <c r="L50" s="153"/>
      <c r="M50" s="41" t="str">
        <f>IF(SUM(C14:C48)&gt;1,AVERAGE(M14:M48),"-")</f>
        <v>-</v>
      </c>
      <c r="N50" s="41" t="str">
        <f>IF(SUM(E14:E48)&gt;1,AVERAGE(N14:N48),"-")</f>
        <v>-</v>
      </c>
      <c r="O50" s="41" t="str">
        <f>IF(SUM(G14:G48)&gt;1,AVERAGE(O14:O48),"-")</f>
        <v>-</v>
      </c>
      <c r="P50" s="41" t="str">
        <f>IF(SUM(I14:I48)&gt;1,AVERAGE(P14:P48),"-")</f>
        <v>-</v>
      </c>
      <c r="Q50" s="41" t="str">
        <f t="shared" ref="Q50" si="19">IF(SUM(K14:K48)&gt;1,AVERAGE(Q14:Q48),"-")</f>
        <v>-</v>
      </c>
      <c r="R50" s="34" t="str">
        <f>CHOOSE(FREQUENCY({0;1.01;5.43;7.01;8.01},M50),"-","onvol","vol","goed","uitst")</f>
        <v>-</v>
      </c>
      <c r="S50" s="34" t="str">
        <f>CHOOSE(FREQUENCY({0;1.01;5.43;7.01;8.01},N50),"-","onvol","vol","goed","uitst")</f>
        <v>-</v>
      </c>
      <c r="T50" s="34" t="str">
        <f>CHOOSE(FREQUENCY({0;1.01;5.43;7.01;8.01},O50),"-","onvol","vol","goed","uitst")</f>
        <v>-</v>
      </c>
      <c r="U50" s="34" t="str">
        <f>CHOOSE(FREQUENCY({0;1.01;5.43;7.01;8.01},P50),"-","onvol","vol","goed","uitst")</f>
        <v>-</v>
      </c>
      <c r="V50" s="82" t="str">
        <f>CHOOSE(FREQUENCY({0;1.01;5.43;7.01;8.01},Q50),"-","onvol","vol","goed","uitst")</f>
        <v>-</v>
      </c>
      <c r="W50" s="117" t="str">
        <f>IF(SUM(W14:W48)&gt;1,AVERAGE(W14:W48),"-")</f>
        <v>-</v>
      </c>
      <c r="X50" s="15"/>
      <c r="Y50" s="22"/>
      <c r="Z50" s="16"/>
      <c r="AA50" s="16"/>
      <c r="AB50" s="16"/>
    </row>
    <row r="51" spans="1:28" s="28" customFormat="1" ht="18.95" customHeight="1" x14ac:dyDescent="0.15">
      <c r="A51" s="50"/>
      <c r="B51" s="23"/>
      <c r="C51" s="24" t="str">
        <f>IF(C55=0,"OK","Fout")</f>
        <v>OK</v>
      </c>
      <c r="D51" s="24" t="str">
        <f>IF(D55=0,"OK","Fout")</f>
        <v>OK</v>
      </c>
      <c r="E51" s="24" t="str">
        <f t="shared" ref="E51:Q51" si="20">IF(E55=0,"OK","Fout")</f>
        <v>OK</v>
      </c>
      <c r="F51" s="24" t="str">
        <f t="shared" si="20"/>
        <v>OK</v>
      </c>
      <c r="G51" s="24" t="str">
        <f t="shared" si="20"/>
        <v>OK</v>
      </c>
      <c r="H51" s="24" t="str">
        <f t="shared" si="20"/>
        <v>OK</v>
      </c>
      <c r="I51" s="24" t="str">
        <f t="shared" si="20"/>
        <v>OK</v>
      </c>
      <c r="J51" s="24" t="str">
        <f t="shared" si="20"/>
        <v>OK</v>
      </c>
      <c r="K51" s="24" t="str">
        <f t="shared" si="20"/>
        <v>OK</v>
      </c>
      <c r="L51" s="24" t="str">
        <f t="shared" si="20"/>
        <v>OK</v>
      </c>
      <c r="M51" s="24" t="str">
        <f>IF(M55=0,"OK","Fout")</f>
        <v>OK</v>
      </c>
      <c r="N51" s="24" t="str">
        <f t="shared" si="20"/>
        <v>OK</v>
      </c>
      <c r="O51" s="24" t="str">
        <f t="shared" si="20"/>
        <v>OK</v>
      </c>
      <c r="P51" s="24" t="str">
        <f t="shared" si="20"/>
        <v>OK</v>
      </c>
      <c r="Q51" s="24" t="str">
        <f t="shared" si="20"/>
        <v>OK</v>
      </c>
      <c r="R51" s="24"/>
      <c r="S51" s="24"/>
      <c r="T51" s="24"/>
      <c r="U51" s="24"/>
      <c r="V51" s="83"/>
      <c r="W51" s="114"/>
      <c r="X51" s="26"/>
      <c r="Y51" s="27"/>
      <c r="Z51" s="25"/>
      <c r="AA51" s="25"/>
      <c r="AB51" s="25"/>
    </row>
    <row r="52" spans="1:28" s="28" customFormat="1" ht="18.95" customHeight="1" x14ac:dyDescent="0.15">
      <c r="A52" s="50"/>
      <c r="B52" s="23"/>
      <c r="C52" s="183" t="s">
        <v>14</v>
      </c>
      <c r="D52" s="24"/>
      <c r="E52" s="24"/>
      <c r="F52" s="24"/>
      <c r="G52" s="24"/>
      <c r="H52" s="24"/>
      <c r="I52" s="24"/>
      <c r="J52" s="24"/>
      <c r="K52" s="24"/>
      <c r="L52" s="24"/>
      <c r="M52" s="24"/>
      <c r="N52" s="24"/>
      <c r="O52" s="24"/>
      <c r="P52" s="24"/>
      <c r="Q52" s="24"/>
      <c r="R52" s="24"/>
      <c r="S52" s="24"/>
      <c r="T52" s="24"/>
      <c r="U52" s="24"/>
      <c r="V52" s="182"/>
      <c r="W52" s="114"/>
      <c r="X52" s="26"/>
      <c r="Y52" s="27"/>
      <c r="Z52" s="25"/>
      <c r="AA52" s="25"/>
      <c r="AB52" s="25"/>
    </row>
    <row r="53" spans="1:28" s="27" customFormat="1" ht="17.100000000000001" customHeight="1" x14ac:dyDescent="0.15">
      <c r="A53" s="51"/>
      <c r="B53" s="52"/>
      <c r="C53" s="184" t="s">
        <v>64</v>
      </c>
      <c r="D53" s="185"/>
      <c r="E53" s="185"/>
      <c r="F53" s="185"/>
      <c r="G53" s="185"/>
      <c r="H53" s="185"/>
      <c r="I53" s="185"/>
      <c r="J53" s="185"/>
      <c r="K53" s="185"/>
      <c r="L53" s="185"/>
      <c r="M53" s="185"/>
      <c r="N53" s="185"/>
      <c r="O53" s="185"/>
      <c r="P53" s="185"/>
      <c r="Q53" s="185"/>
      <c r="R53" s="185"/>
      <c r="S53" s="185"/>
      <c r="T53" s="186"/>
      <c r="U53" s="52"/>
      <c r="V53" s="53"/>
      <c r="W53" s="115"/>
      <c r="X53" s="26"/>
      <c r="Z53" s="25"/>
      <c r="AA53" s="25"/>
      <c r="AB53" s="25"/>
    </row>
    <row r="54" spans="1:28" hidden="1" x14ac:dyDescent="0.15">
      <c r="A54" s="29">
        <f>COUNTA($B$14:$B$48)</f>
        <v>0</v>
      </c>
      <c r="C54" s="30">
        <f>COUNTA(C14:C48)</f>
        <v>0</v>
      </c>
      <c r="D54" s="30">
        <f>COUNTA(D14:D48)</f>
        <v>0</v>
      </c>
      <c r="E54" s="30">
        <f t="shared" ref="E54:L54" si="21">COUNTA(E14:E48)</f>
        <v>0</v>
      </c>
      <c r="F54" s="30">
        <f t="shared" si="21"/>
        <v>0</v>
      </c>
      <c r="G54" s="30">
        <f t="shared" si="21"/>
        <v>0</v>
      </c>
      <c r="H54" s="30">
        <f t="shared" si="21"/>
        <v>0</v>
      </c>
      <c r="I54" s="30">
        <f t="shared" si="21"/>
        <v>0</v>
      </c>
      <c r="J54" s="30">
        <f t="shared" si="21"/>
        <v>0</v>
      </c>
      <c r="K54" s="30">
        <f t="shared" si="21"/>
        <v>0</v>
      </c>
      <c r="L54" s="30">
        <f t="shared" si="21"/>
        <v>0</v>
      </c>
      <c r="M54" s="30">
        <f>COUNT(M14:M48)</f>
        <v>0</v>
      </c>
      <c r="N54" s="30">
        <f t="shared" ref="N54:Q54" si="22">COUNT(N14:N48)</f>
        <v>0</v>
      </c>
      <c r="O54" s="30">
        <f t="shared" si="22"/>
        <v>0</v>
      </c>
      <c r="P54" s="30">
        <f t="shared" si="22"/>
        <v>0</v>
      </c>
      <c r="Q54" s="30">
        <f t="shared" si="22"/>
        <v>0</v>
      </c>
      <c r="S54" s="30"/>
      <c r="T54" s="30"/>
      <c r="U54" s="30"/>
      <c r="V54" s="30"/>
    </row>
    <row r="55" spans="1:28" hidden="1" x14ac:dyDescent="0.15">
      <c r="C55" s="30">
        <f>$A$54-C54</f>
        <v>0</v>
      </c>
      <c r="D55" s="30">
        <f>$A$54-D54</f>
        <v>0</v>
      </c>
      <c r="E55" s="30">
        <f t="shared" ref="E55:L55" si="23">$A$54-E54</f>
        <v>0</v>
      </c>
      <c r="F55" s="30">
        <f t="shared" si="23"/>
        <v>0</v>
      </c>
      <c r="G55" s="30">
        <f t="shared" si="23"/>
        <v>0</v>
      </c>
      <c r="H55" s="30">
        <f t="shared" si="23"/>
        <v>0</v>
      </c>
      <c r="I55" s="30">
        <f t="shared" si="23"/>
        <v>0</v>
      </c>
      <c r="J55" s="30">
        <f t="shared" si="23"/>
        <v>0</v>
      </c>
      <c r="K55" s="30">
        <f t="shared" si="23"/>
        <v>0</v>
      </c>
      <c r="L55" s="30">
        <f t="shared" si="23"/>
        <v>0</v>
      </c>
      <c r="M55" s="30">
        <f>$A$54-M54</f>
        <v>0</v>
      </c>
      <c r="N55" s="30">
        <f t="shared" ref="N55:Q55" si="24">$A$54-N54</f>
        <v>0</v>
      </c>
      <c r="O55" s="30">
        <f t="shared" si="24"/>
        <v>0</v>
      </c>
      <c r="P55" s="30">
        <f t="shared" si="24"/>
        <v>0</v>
      </c>
      <c r="Q55" s="30">
        <f t="shared" si="24"/>
        <v>0</v>
      </c>
      <c r="S55" s="30"/>
      <c r="T55" s="30"/>
      <c r="U55" s="30"/>
      <c r="V55" s="30"/>
    </row>
    <row r="57" spans="1:28" x14ac:dyDescent="0.15">
      <c r="E57" s="30"/>
      <c r="F57" s="30"/>
    </row>
  </sheetData>
  <sheetProtection password="EE81" sheet="1" objects="1" scenarios="1" selectLockedCells="1"/>
  <mergeCells count="4">
    <mergeCell ref="M3:Q3"/>
    <mergeCell ref="R3:V3"/>
    <mergeCell ref="C3:L3"/>
    <mergeCell ref="C53:T53"/>
  </mergeCells>
  <phoneticPr fontId="19" type="noConversion"/>
  <conditionalFormatting sqref="C51:V51 D52:V52">
    <cfRule type="containsText" dxfId="7" priority="4" stopIfTrue="1" operator="containsText" text="Fout">
      <formula>NOT(ISERROR(SEARCH("Fout",C51)))</formula>
    </cfRule>
    <cfRule type="containsText" dxfId="6" priority="5" stopIfTrue="1" operator="containsText" text="OK">
      <formula>NOT(ISERROR(SEARCH("OK",C51)))</formula>
    </cfRule>
  </conditionalFormatting>
  <conditionalFormatting sqref="C20:L48">
    <cfRule type="expression" dxfId="5" priority="2">
      <formula>OR(AND(COUNTA(C$12:C$62)&gt;0,NOT(ISBLANK($B20)),ISBLANK(C20)), AND(NOT(ISBLANK(C20)), ISBLANK($B20)))</formula>
    </cfRule>
  </conditionalFormatting>
  <conditionalFormatting sqref="C14:L48">
    <cfRule type="expression" dxfId="4" priority="1">
      <formula>OR(AND(COUNTA(C$14:C$48)&gt;0,NOT(ISBLANK($B14)),ISBLANK(C14)), AND(NOT(ISBLANK(C14)), ISBLANK($B14)))</formula>
    </cfRule>
  </conditionalFormatting>
  <printOptions horizontalCentered="1"/>
  <pageMargins left="0.35000000000000003" right="0.35000000000000003" top="0.67" bottom="0.67" header="0.31" footer="0.31"/>
  <pageSetup paperSize="9" scale="61" orientation="portrait"/>
  <headerFooter alignWithMargins="0">
    <oddHeader>&amp;L&amp;K000000Argus Clou&amp;R&amp;K000000&amp;A</oddHeader>
    <oddFooter>&amp;L&amp;K000000© 2012 - Malmberg, Den Bosch&amp;R&amp;K000000&amp;D</oddFooter>
  </headerFooter>
  <colBreaks count="1" manualBreakCount="1">
    <brk id="22"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tabColor theme="4" tint="0.59999389629810485"/>
    <pageSetUpPr fitToPage="1"/>
  </sheetPr>
  <dimension ref="A1:AD57"/>
  <sheetViews>
    <sheetView showGridLines="0" workbookViewId="0">
      <pane xSplit="2" ySplit="12" topLeftCell="I13" activePane="bottomRight" state="frozen"/>
      <selection pane="topRight" activeCell="C1" sqref="C1"/>
      <selection pane="bottomLeft" activeCell="A6" sqref="A6"/>
      <selection pane="bottomRight" activeCell="M6" sqref="M6"/>
    </sheetView>
  </sheetViews>
  <sheetFormatPr defaultColWidth="8.875" defaultRowHeight="11.25" x14ac:dyDescent="0.15"/>
  <cols>
    <col min="1" max="1" width="3.125" style="29" customWidth="1"/>
    <col min="2" max="2" width="22.625" style="5" customWidth="1"/>
    <col min="3" max="4" width="7" style="30" customWidth="1"/>
    <col min="5" max="12" width="7.375" style="5" customWidth="1"/>
    <col min="13" max="13" width="7.375" style="30" customWidth="1"/>
    <col min="14" max="14" width="7.875" style="5" customWidth="1"/>
    <col min="15" max="17" width="7.375" style="5" customWidth="1"/>
    <col min="18" max="18" width="7.375" style="30" customWidth="1"/>
    <col min="19" max="22" width="7.375" style="5" customWidth="1"/>
    <col min="23" max="23" width="10.375" style="3" customWidth="1"/>
    <col min="24" max="24" width="20.875" style="4" hidden="1" customWidth="1"/>
    <col min="25" max="25" width="8" style="3" hidden="1" customWidth="1"/>
    <col min="26" max="26" width="7.375" style="3" hidden="1" customWidth="1"/>
    <col min="27" max="30" width="7.375" style="5" hidden="1" customWidth="1"/>
    <col min="31" max="16384" width="8.875" style="5"/>
  </cols>
  <sheetData>
    <row r="1" spans="1:30" ht="19.5" x14ac:dyDescent="0.2">
      <c r="A1" s="101" t="s">
        <v>44</v>
      </c>
      <c r="W1" s="169" t="s">
        <v>61</v>
      </c>
    </row>
    <row r="2" spans="1:30" ht="19.5" x14ac:dyDescent="0.15">
      <c r="A2" s="101" t="s">
        <v>50</v>
      </c>
      <c r="B2" s="98"/>
      <c r="C2" s="99"/>
      <c r="D2" s="99"/>
      <c r="E2" s="98"/>
      <c r="F2" s="98"/>
      <c r="G2" s="98"/>
      <c r="H2" s="98"/>
      <c r="I2" s="98"/>
      <c r="J2" s="98"/>
      <c r="K2" s="98"/>
      <c r="L2" s="98"/>
      <c r="M2" s="99"/>
      <c r="N2" s="98"/>
      <c r="O2" s="98"/>
      <c r="P2" s="98"/>
      <c r="Q2" s="98"/>
      <c r="R2" s="99"/>
      <c r="S2" s="98"/>
      <c r="T2" s="98"/>
      <c r="U2" s="98"/>
      <c r="V2" s="98"/>
    </row>
    <row r="3" spans="1:30" s="10" customFormat="1" ht="22.5" customHeight="1" x14ac:dyDescent="0.25">
      <c r="A3" s="100" t="s">
        <v>43</v>
      </c>
      <c r="B3" s="97"/>
      <c r="C3" s="180" t="s">
        <v>0</v>
      </c>
      <c r="D3" s="180"/>
      <c r="E3" s="180"/>
      <c r="F3" s="180"/>
      <c r="G3" s="180"/>
      <c r="H3" s="180"/>
      <c r="I3" s="180"/>
      <c r="J3" s="180"/>
      <c r="K3" s="180"/>
      <c r="L3" s="181"/>
      <c r="M3" s="180" t="s">
        <v>58</v>
      </c>
      <c r="N3" s="180"/>
      <c r="O3" s="180"/>
      <c r="P3" s="180"/>
      <c r="Q3" s="181"/>
      <c r="R3" s="179" t="s">
        <v>11</v>
      </c>
      <c r="S3" s="180"/>
      <c r="T3" s="180"/>
      <c r="U3" s="180"/>
      <c r="V3" s="181"/>
      <c r="W3" s="107" t="s">
        <v>45</v>
      </c>
      <c r="X3" s="4"/>
      <c r="Y3" s="3"/>
      <c r="Z3" s="7"/>
      <c r="AA3" s="7"/>
      <c r="AB3" s="7"/>
    </row>
    <row r="4" spans="1:30" s="10" customFormat="1" ht="12" customHeight="1" x14ac:dyDescent="0.15">
      <c r="A4" s="84" t="s">
        <v>25</v>
      </c>
      <c r="B4" s="80"/>
      <c r="E4" s="12"/>
      <c r="F4" s="12"/>
      <c r="G4" s="12"/>
      <c r="H4" s="12"/>
      <c r="I4" s="12"/>
      <c r="J4" s="12"/>
      <c r="K4" s="12"/>
      <c r="L4" s="13"/>
      <c r="M4" s="66"/>
      <c r="N4" s="12"/>
      <c r="O4" s="12"/>
      <c r="P4" s="12"/>
      <c r="Q4" s="12"/>
      <c r="R4" s="14"/>
      <c r="S4" s="12"/>
      <c r="T4" s="12"/>
      <c r="U4" s="12"/>
      <c r="V4" s="13"/>
      <c r="W4" s="108"/>
      <c r="X4" s="4"/>
      <c r="Y4" s="3"/>
      <c r="Z4" s="7"/>
      <c r="AA4" s="7"/>
      <c r="AB4" s="7"/>
    </row>
    <row r="5" spans="1:30" s="10" customFormat="1" ht="12.95" customHeight="1" x14ac:dyDescent="0.15">
      <c r="A5" s="84" t="s">
        <v>26</v>
      </c>
      <c r="B5" s="79"/>
      <c r="C5" s="78" t="s">
        <v>42</v>
      </c>
      <c r="D5" s="78"/>
      <c r="L5" s="74"/>
      <c r="M5" s="11" t="s">
        <v>63</v>
      </c>
      <c r="R5" s="14"/>
      <c r="S5" s="12"/>
      <c r="T5" s="12"/>
      <c r="U5" s="12"/>
      <c r="V5" s="13"/>
      <c r="W5" s="108"/>
      <c r="X5" s="8"/>
      <c r="Y5" s="9"/>
      <c r="Z5" s="7"/>
      <c r="AA5" s="7"/>
      <c r="AB5" s="7"/>
    </row>
    <row r="6" spans="1:30" s="10" customFormat="1" ht="15.95" customHeight="1" x14ac:dyDescent="0.15">
      <c r="A6" s="77"/>
      <c r="B6" s="81"/>
      <c r="E6" s="12"/>
      <c r="F6" s="12"/>
      <c r="G6" s="12"/>
      <c r="H6" s="12"/>
      <c r="I6" s="12"/>
      <c r="J6" s="12"/>
      <c r="K6" s="12"/>
      <c r="L6" s="13"/>
      <c r="M6" s="72">
        <v>0.7</v>
      </c>
      <c r="N6" s="72">
        <v>0.7</v>
      </c>
      <c r="O6" s="72">
        <v>0.7</v>
      </c>
      <c r="P6" s="72">
        <v>0.7</v>
      </c>
      <c r="Q6" s="73">
        <v>0.7</v>
      </c>
      <c r="R6" s="14"/>
      <c r="S6" s="12"/>
      <c r="T6" s="12"/>
      <c r="U6" s="12"/>
      <c r="V6" s="13"/>
      <c r="W6" s="108"/>
      <c r="X6" s="8"/>
      <c r="Y6" s="9"/>
      <c r="Z6" s="7"/>
      <c r="AA6" s="7"/>
      <c r="AB6" s="7"/>
    </row>
    <row r="7" spans="1:30" s="10" customFormat="1" ht="15.95" customHeight="1" x14ac:dyDescent="0.15">
      <c r="A7" s="42"/>
      <c r="B7" s="81"/>
      <c r="C7" s="78"/>
      <c r="D7" s="78"/>
      <c r="E7" s="12"/>
      <c r="F7" s="12"/>
      <c r="G7" s="12"/>
      <c r="H7" s="12"/>
      <c r="L7" s="75" t="s">
        <v>24</v>
      </c>
      <c r="M7" s="65">
        <f>M6*M8</f>
        <v>41.3</v>
      </c>
      <c r="N7" s="65">
        <f t="shared" ref="N7:Q7" si="0">N6*N8</f>
        <v>41.23</v>
      </c>
      <c r="O7" s="65">
        <f t="shared" si="0"/>
        <v>41.3</v>
      </c>
      <c r="P7" s="65">
        <f t="shared" si="0"/>
        <v>41.23</v>
      </c>
      <c r="Q7" s="65">
        <f t="shared" si="0"/>
        <v>41.23</v>
      </c>
      <c r="R7" s="14"/>
      <c r="S7" s="12"/>
      <c r="T7" s="12"/>
      <c r="U7" s="12"/>
      <c r="V7" s="13"/>
      <c r="W7" s="108"/>
      <c r="X7" s="8"/>
      <c r="Y7" s="9"/>
      <c r="Z7" s="7"/>
      <c r="AA7" s="7"/>
      <c r="AB7" s="7"/>
    </row>
    <row r="8" spans="1:30" s="10" customFormat="1" ht="15.95" customHeight="1" x14ac:dyDescent="0.15">
      <c r="A8" s="42"/>
      <c r="B8" s="64"/>
      <c r="C8" s="78"/>
      <c r="E8" s="12"/>
      <c r="F8" s="12"/>
      <c r="G8" s="12"/>
      <c r="H8" s="12"/>
      <c r="I8" s="12"/>
      <c r="J8" s="12"/>
      <c r="K8" s="12"/>
      <c r="L8" s="13"/>
      <c r="M8" s="76">
        <f>'scores 5 tm 8'!B12</f>
        <v>59</v>
      </c>
      <c r="N8" s="76">
        <f>'scores 5 tm 8'!C12</f>
        <v>58.9</v>
      </c>
      <c r="O8" s="76">
        <f>'scores 5 tm 8'!D12</f>
        <v>59</v>
      </c>
      <c r="P8" s="76">
        <f>'scores 5 tm 8'!E12</f>
        <v>58.9</v>
      </c>
      <c r="Q8" s="76">
        <f>'scores 5 tm 8'!F12</f>
        <v>58.9</v>
      </c>
      <c r="R8" s="14"/>
      <c r="S8" s="12"/>
      <c r="T8" s="12"/>
      <c r="U8" s="12"/>
      <c r="V8" s="13"/>
      <c r="W8" s="108"/>
      <c r="X8" s="8"/>
      <c r="Y8" s="9"/>
      <c r="Z8" s="7"/>
      <c r="AA8" s="7"/>
      <c r="AB8" s="7"/>
    </row>
    <row r="9" spans="1:30" s="10" customFormat="1" ht="15.95" hidden="1" customHeight="1" x14ac:dyDescent="0.15">
      <c r="A9" s="77"/>
      <c r="B9" s="81"/>
      <c r="C9" s="78"/>
      <c r="E9" s="12"/>
      <c r="F9" s="12"/>
      <c r="G9" s="12"/>
      <c r="H9" s="12"/>
      <c r="I9" s="12"/>
      <c r="J9" s="12"/>
      <c r="K9" s="12"/>
      <c r="L9" s="13"/>
      <c r="M9" s="72">
        <f>M6</f>
        <v>0.7</v>
      </c>
      <c r="N9" s="72">
        <f t="shared" ref="N9:Q9" si="1">N6</f>
        <v>0.7</v>
      </c>
      <c r="O9" s="72">
        <f t="shared" si="1"/>
        <v>0.7</v>
      </c>
      <c r="P9" s="72">
        <f t="shared" si="1"/>
        <v>0.7</v>
      </c>
      <c r="Q9" s="72">
        <f t="shared" si="1"/>
        <v>0.7</v>
      </c>
      <c r="R9" s="14"/>
      <c r="S9" s="12"/>
      <c r="T9" s="12"/>
      <c r="U9" s="12"/>
      <c r="V9" s="13"/>
      <c r="W9" s="108"/>
      <c r="X9" s="8"/>
      <c r="Y9" s="9"/>
      <c r="Z9" s="7"/>
      <c r="AA9" s="7"/>
      <c r="AB9" s="7"/>
    </row>
    <row r="10" spans="1:30" s="10" customFormat="1" ht="15.95" hidden="1" customHeight="1" x14ac:dyDescent="0.15">
      <c r="A10" s="42"/>
      <c r="B10" s="81"/>
      <c r="C10" s="78"/>
      <c r="D10" s="78"/>
      <c r="E10" s="12"/>
      <c r="F10" s="12"/>
      <c r="G10" s="12"/>
      <c r="H10" s="12"/>
      <c r="L10" s="75" t="s">
        <v>24</v>
      </c>
      <c r="M10" s="65">
        <f>M9*M11</f>
        <v>98</v>
      </c>
      <c r="N10" s="65">
        <f t="shared" ref="N10:Q10" si="2">N9*N11</f>
        <v>97.929999999999993</v>
      </c>
      <c r="O10" s="65">
        <f t="shared" si="2"/>
        <v>98</v>
      </c>
      <c r="P10" s="65">
        <f t="shared" si="2"/>
        <v>97.929999999999993</v>
      </c>
      <c r="Q10" s="65">
        <f t="shared" si="2"/>
        <v>97.929999999999993</v>
      </c>
      <c r="R10" s="14"/>
      <c r="S10" s="12"/>
      <c r="T10" s="12"/>
      <c r="U10" s="12"/>
      <c r="V10" s="13"/>
      <c r="W10" s="108"/>
      <c r="X10" s="8"/>
      <c r="Y10" s="9"/>
      <c r="Z10" s="7"/>
      <c r="AA10" s="7"/>
      <c r="AB10" s="7"/>
    </row>
    <row r="11" spans="1:30" s="10" customFormat="1" ht="15.95" hidden="1" customHeight="1" x14ac:dyDescent="0.15">
      <c r="A11" s="42"/>
      <c r="B11" s="64"/>
      <c r="C11" s="86"/>
      <c r="E11" s="12"/>
      <c r="F11" s="12"/>
      <c r="G11" s="12"/>
      <c r="H11" s="12"/>
      <c r="I11" s="12"/>
      <c r="J11" s="12"/>
      <c r="K11" s="12"/>
      <c r="L11" s="13"/>
      <c r="M11" s="76">
        <f>'scores 5 tm 8'!B12+81</f>
        <v>140</v>
      </c>
      <c r="N11" s="76">
        <f>'scores 5 tm 8'!C12+81</f>
        <v>139.9</v>
      </c>
      <c r="O11" s="76">
        <f>'scores 5 tm 8'!D12+81</f>
        <v>140</v>
      </c>
      <c r="P11" s="76">
        <f>'scores 5 tm 8'!E12+81</f>
        <v>139.9</v>
      </c>
      <c r="Q11" s="76">
        <f>'scores 5 tm 8'!F12+81</f>
        <v>139.9</v>
      </c>
      <c r="R11" s="14"/>
      <c r="S11" s="12"/>
      <c r="T11" s="12"/>
      <c r="U11" s="12"/>
      <c r="V11" s="13"/>
      <c r="W11" s="108"/>
      <c r="X11" s="8"/>
      <c r="Y11" s="9"/>
      <c r="Z11" s="7"/>
      <c r="AA11" s="7"/>
      <c r="AB11" s="7"/>
    </row>
    <row r="12" spans="1:30" ht="23.1" customHeight="1" x14ac:dyDescent="0.15">
      <c r="A12" s="43"/>
      <c r="B12" s="6"/>
      <c r="C12" s="171" t="s">
        <v>5</v>
      </c>
      <c r="D12" s="172"/>
      <c r="E12" s="171" t="s">
        <v>6</v>
      </c>
      <c r="F12" s="172"/>
      <c r="G12" s="171" t="s">
        <v>7</v>
      </c>
      <c r="H12" s="172"/>
      <c r="I12" s="171" t="s">
        <v>8</v>
      </c>
      <c r="J12" s="172"/>
      <c r="K12" s="171" t="s">
        <v>9</v>
      </c>
      <c r="L12" s="172"/>
      <c r="M12" s="68" t="str">
        <f>C12</f>
        <v>thema 1</v>
      </c>
      <c r="N12" s="68" t="str">
        <f>E12</f>
        <v>thema 2</v>
      </c>
      <c r="O12" s="68" t="str">
        <f>G12</f>
        <v>thema 3</v>
      </c>
      <c r="P12" s="68" t="str">
        <f>I12</f>
        <v>thema 4</v>
      </c>
      <c r="Q12" s="68" t="str">
        <f>K12</f>
        <v>thema 5</v>
      </c>
      <c r="R12" s="70" t="str">
        <f t="shared" ref="R12" si="3">M12</f>
        <v>thema 1</v>
      </c>
      <c r="S12" s="71" t="str">
        <f t="shared" ref="S12:V12" si="4">N12</f>
        <v>thema 2</v>
      </c>
      <c r="T12" s="68" t="str">
        <f t="shared" si="4"/>
        <v>thema 3</v>
      </c>
      <c r="U12" s="68" t="str">
        <f t="shared" si="4"/>
        <v>thema 4</v>
      </c>
      <c r="V12" s="69" t="str">
        <f t="shared" si="4"/>
        <v>thema 5</v>
      </c>
      <c r="W12" s="109"/>
      <c r="X12" s="17"/>
      <c r="Y12" s="18"/>
      <c r="Z12" s="7" t="s">
        <v>53</v>
      </c>
      <c r="AA12" s="7" t="s">
        <v>54</v>
      </c>
      <c r="AB12" s="7" t="s">
        <v>55</v>
      </c>
      <c r="AC12" s="7" t="s">
        <v>56</v>
      </c>
      <c r="AD12" s="7" t="s">
        <v>57</v>
      </c>
    </row>
    <row r="13" spans="1:30" ht="31.5" x14ac:dyDescent="0.15">
      <c r="A13" s="44"/>
      <c r="B13" s="19" t="s">
        <v>3</v>
      </c>
      <c r="C13" s="175" t="s">
        <v>51</v>
      </c>
      <c r="D13" s="174" t="s">
        <v>52</v>
      </c>
      <c r="E13" s="174" t="s">
        <v>51</v>
      </c>
      <c r="F13" s="174" t="s">
        <v>52</v>
      </c>
      <c r="G13" s="174" t="s">
        <v>51</v>
      </c>
      <c r="H13" s="174" t="s">
        <v>52</v>
      </c>
      <c r="I13" s="174" t="s">
        <v>51</v>
      </c>
      <c r="J13" s="174" t="s">
        <v>52</v>
      </c>
      <c r="K13" s="174" t="s">
        <v>51</v>
      </c>
      <c r="L13" s="176" t="s">
        <v>52</v>
      </c>
      <c r="M13" s="146" t="s">
        <v>13</v>
      </c>
      <c r="N13" s="32" t="s">
        <v>13</v>
      </c>
      <c r="O13" s="32" t="s">
        <v>13</v>
      </c>
      <c r="P13" s="32" t="s">
        <v>13</v>
      </c>
      <c r="Q13" s="87" t="s">
        <v>13</v>
      </c>
      <c r="R13" s="94"/>
      <c r="S13" s="33"/>
      <c r="T13" s="33"/>
      <c r="U13" s="33"/>
      <c r="V13" s="35"/>
      <c r="W13" s="110" t="s">
        <v>13</v>
      </c>
      <c r="X13" s="17"/>
      <c r="Y13" s="18"/>
      <c r="Z13" s="16"/>
      <c r="AA13" s="16"/>
      <c r="AB13" s="16"/>
    </row>
    <row r="14" spans="1:30" ht="20.100000000000001" customHeight="1" x14ac:dyDescent="0.15">
      <c r="A14" s="45">
        <v>1</v>
      </c>
      <c r="B14" s="1"/>
      <c r="C14" s="166"/>
      <c r="D14" s="167"/>
      <c r="E14" s="159"/>
      <c r="F14" s="159"/>
      <c r="G14" s="159"/>
      <c r="H14" s="159"/>
      <c r="I14" s="159"/>
      <c r="J14" s="160"/>
      <c r="K14" s="160"/>
      <c r="L14" s="173"/>
      <c r="M14" s="105" t="str">
        <f>IF(Z14=0,"-",IF(Z14&gt;$M$10,"6"+((Z14-$M$10)*(4/($M$11-$M$10))),"1"+(Z14*(5/$M$10))))</f>
        <v>-</v>
      </c>
      <c r="N14" s="105" t="str">
        <f>IF(AA14=0,"-",IF(AA14&gt;$N$10,"6"+((AA14-$N$10)*(4/($N$11-$N$10))),"1"+(AA14*(5/$N$10))))</f>
        <v>-</v>
      </c>
      <c r="O14" s="105" t="str">
        <f>IF(AB14=0,"-",IF(AB14&gt;$O$10,"6"+((AB14-$O$10)*(4/($O$11-$O$10))),"1"+(AB14*(5/$O$10))))</f>
        <v>-</v>
      </c>
      <c r="P14" s="105" t="str">
        <f>IF(AC14=0,"-",IF(AC14&gt;$P$10,"6"+((AC14-$P$10)*(4/($P$11-$P$10))),"1"+(AC14*(5/$P$10))))</f>
        <v>-</v>
      </c>
      <c r="Q14" s="105" t="str">
        <f>IF(AD14=0,"-",IF(AD14&gt;$Q$10,"6"+((AD14-$Q$10)*(4/($Q$11-$Q$10))),"1"+(AD14*(5/$Q$10))))</f>
        <v>-</v>
      </c>
      <c r="R14" s="95" t="str">
        <f>CHOOSE(FREQUENCY({0;1.01;5.43;7.01;8.01},M14),"-","onvol","vol","goed","uitst")</f>
        <v>-</v>
      </c>
      <c r="S14" s="36" t="str">
        <f>CHOOSE(FREQUENCY({0;1.01;5.43;7.01;8.01},N14),"-","onvol","vol","goed","uitst")</f>
        <v>-</v>
      </c>
      <c r="T14" s="36" t="str">
        <f>CHOOSE(FREQUENCY({0;1.01;5.43;7.01;8.01},O14),"-","onvol","vol","goed","uitst")</f>
        <v>-</v>
      </c>
      <c r="U14" s="36" t="str">
        <f>CHOOSE(FREQUENCY({0;1.01;5.43;7.01;8.01},P14),"-","onvol","vol","goed","uitst")</f>
        <v>-</v>
      </c>
      <c r="V14" s="60" t="str">
        <f>CHOOSE(FREQUENCY({0;1.01;5.43;7.01;8.01},Q14),"-","onvol","vol","goed","uitst")</f>
        <v>-</v>
      </c>
      <c r="W14" s="111" t="str">
        <f>IF(SUM(M14:Q14)&gt;1,(SUM(M14:Q14)/COUNT(M14:Q14)),"-")</f>
        <v>-</v>
      </c>
      <c r="X14" s="20" t="s">
        <v>1</v>
      </c>
      <c r="Y14" s="2">
        <v>160</v>
      </c>
      <c r="Z14" s="16">
        <f>(10*C14)+D14</f>
        <v>0</v>
      </c>
      <c r="AA14" s="16">
        <f>(10*E14)+F14</f>
        <v>0</v>
      </c>
      <c r="AB14" s="16">
        <f>(10*G14)+H14</f>
        <v>0</v>
      </c>
      <c r="AC14" s="16">
        <f>(10*I14)+J14</f>
        <v>0</v>
      </c>
      <c r="AD14" s="16">
        <f>(10*K14)+L14</f>
        <v>0</v>
      </c>
    </row>
    <row r="15" spans="1:30" ht="20.100000000000001" customHeight="1" x14ac:dyDescent="0.15">
      <c r="A15" s="45">
        <v>2</v>
      </c>
      <c r="B15" s="1"/>
      <c r="C15" s="62"/>
      <c r="D15" s="147"/>
      <c r="E15" s="56"/>
      <c r="F15" s="56"/>
      <c r="G15" s="56"/>
      <c r="H15" s="56"/>
      <c r="I15" s="56"/>
      <c r="J15" s="88"/>
      <c r="K15" s="56"/>
      <c r="L15" s="118"/>
      <c r="M15" s="105" t="str">
        <f t="shared" ref="M15:M48" si="5">IF(Z15=0,"-",IF(Z15&gt;$M$10,"6"+((Z15-$M$10)*(4/($M$11-$M$10))),"1"+(Z15*(5/$M$10))))</f>
        <v>-</v>
      </c>
      <c r="N15" s="105" t="str">
        <f t="shared" ref="N15:N48" si="6">IF(AA15=0,"-",IF(AA15&gt;$N$10,"6"+((AA15-$N$10)*(4/($N$11-$N$10))),"1"+(AA15*(5/$N$10))))</f>
        <v>-</v>
      </c>
      <c r="O15" s="105" t="str">
        <f t="shared" ref="O15:O48" si="7">IF(AB15=0,"-",IF(AB15&gt;$O$10,"6"+((AB15-$O$10)*(4/($O$11-$O$10))),"1"+(AB15*(5/$O$10))))</f>
        <v>-</v>
      </c>
      <c r="P15" s="105" t="str">
        <f t="shared" ref="P15:P48" si="8">IF(AC15=0,"-",IF(AC15&gt;$P$10,"6"+((AC15-$P$10)*(4/($P$11-$P$10))),"1"+(AC15*(5/$P$10))))</f>
        <v>-</v>
      </c>
      <c r="Q15" s="105" t="str">
        <f t="shared" ref="Q15:Q48" si="9">IF(AD15=0,"-",IF(AD15&gt;$Q$10,"6"+((AD15-$Q$10)*(4/($Q$11-$Q$10))),"1"+(AD15*(5/$Q$10))))</f>
        <v>-</v>
      </c>
      <c r="R15" s="95" t="str">
        <f>CHOOSE(FREQUENCY({0;1.01;5.43;7.01;8.01},M15),"-","onvol","vol","goed","uitst")</f>
        <v>-</v>
      </c>
      <c r="S15" s="36" t="str">
        <f>CHOOSE(FREQUENCY({0;1.01;5.43;7.01;8.01},N15),"-","onvol","vol","goed","uitst")</f>
        <v>-</v>
      </c>
      <c r="T15" s="36" t="str">
        <f>CHOOSE(FREQUENCY({0;1.01;5.43;7.01;8.01},O15),"-","onvol","vol","goed","uitst")</f>
        <v>-</v>
      </c>
      <c r="U15" s="36" t="str">
        <f>CHOOSE(FREQUENCY({0;1.01;5.43;7.01;8.01},P15),"-","onvol","vol","goed","uitst")</f>
        <v>-</v>
      </c>
      <c r="V15" s="60" t="str">
        <f>CHOOSE(FREQUENCY({0;1.01;5.43;7.01;8.01},Q15),"-","onvol","vol","goed","uitst")</f>
        <v>-</v>
      </c>
      <c r="W15" s="111" t="str">
        <f t="shared" ref="W15:W48" si="10">IF(SUM(M15:Q15)&gt;1,(SUM(M15:Q15)/COUNT(M15:Q15)),"-")</f>
        <v>-</v>
      </c>
      <c r="X15" s="20" t="s">
        <v>2</v>
      </c>
      <c r="Y15" s="54">
        <f>Y16*Y14</f>
        <v>112</v>
      </c>
      <c r="Z15" s="16">
        <f t="shared" ref="Z15:Z48" si="11">(10*C15)+D15</f>
        <v>0</v>
      </c>
      <c r="AA15" s="16">
        <f t="shared" ref="AA15:AA48" si="12">(10*E15)+F15</f>
        <v>0</v>
      </c>
      <c r="AB15" s="16">
        <f t="shared" ref="AB15:AB48" si="13">(10*G15)+H15</f>
        <v>0</v>
      </c>
      <c r="AC15" s="16">
        <f t="shared" ref="AC15:AC48" si="14">(10*I15)+J15</f>
        <v>0</v>
      </c>
      <c r="AD15" s="16">
        <f t="shared" ref="AD15:AD48" si="15">(10*K15)+L15</f>
        <v>0</v>
      </c>
    </row>
    <row r="16" spans="1:30" ht="20.100000000000001" customHeight="1" x14ac:dyDescent="0.15">
      <c r="A16" s="45">
        <v>3</v>
      </c>
      <c r="B16" s="1"/>
      <c r="C16" s="62"/>
      <c r="D16" s="147"/>
      <c r="E16" s="56"/>
      <c r="F16" s="56"/>
      <c r="G16" s="56"/>
      <c r="H16" s="56"/>
      <c r="I16" s="56"/>
      <c r="J16" s="88"/>
      <c r="K16" s="56"/>
      <c r="L16" s="118"/>
      <c r="M16" s="105" t="str">
        <f t="shared" si="5"/>
        <v>-</v>
      </c>
      <c r="N16" s="105" t="str">
        <f t="shared" si="6"/>
        <v>-</v>
      </c>
      <c r="O16" s="105" t="str">
        <f t="shared" si="7"/>
        <v>-</v>
      </c>
      <c r="P16" s="105" t="str">
        <f t="shared" si="8"/>
        <v>-</v>
      </c>
      <c r="Q16" s="105" t="str">
        <f t="shared" si="9"/>
        <v>-</v>
      </c>
      <c r="R16" s="95" t="str">
        <f>CHOOSE(FREQUENCY({0;1.01;5.43;7.01;8.01},M16),"-","onvol","vol","goed","uitst")</f>
        <v>-</v>
      </c>
      <c r="S16" s="36" t="str">
        <f>CHOOSE(FREQUENCY({0;1.01;5.43;7.01;8.01},N16),"-","onvol","vol","goed","uitst")</f>
        <v>-</v>
      </c>
      <c r="T16" s="36" t="str">
        <f>CHOOSE(FREQUENCY({0;1.01;5.43;7.01;8.01},O16),"-","onvol","vol","goed","uitst")</f>
        <v>-</v>
      </c>
      <c r="U16" s="36" t="str">
        <f>CHOOSE(FREQUENCY({0;1.01;5.43;7.01;8.01},P16),"-","onvol","vol","goed","uitst")</f>
        <v>-</v>
      </c>
      <c r="V16" s="60" t="str">
        <f>CHOOSE(FREQUENCY({0;1.01;5.43;7.01;8.01},Q16),"-","onvol","vol","goed","uitst")</f>
        <v>-</v>
      </c>
      <c r="W16" s="111" t="str">
        <f t="shared" si="10"/>
        <v>-</v>
      </c>
      <c r="X16" s="21" t="s">
        <v>15</v>
      </c>
      <c r="Y16" s="55">
        <v>0.7</v>
      </c>
      <c r="Z16" s="16">
        <f t="shared" si="11"/>
        <v>0</v>
      </c>
      <c r="AA16" s="16">
        <f t="shared" si="12"/>
        <v>0</v>
      </c>
      <c r="AB16" s="16">
        <f t="shared" si="13"/>
        <v>0</v>
      </c>
      <c r="AC16" s="16">
        <f t="shared" si="14"/>
        <v>0</v>
      </c>
      <c r="AD16" s="16">
        <f t="shared" si="15"/>
        <v>0</v>
      </c>
    </row>
    <row r="17" spans="1:30" ht="20.100000000000001" customHeight="1" x14ac:dyDescent="0.15">
      <c r="A17" s="45">
        <v>4</v>
      </c>
      <c r="B17" s="1"/>
      <c r="C17" s="62"/>
      <c r="D17" s="147"/>
      <c r="E17" s="56"/>
      <c r="F17" s="56"/>
      <c r="G17" s="56"/>
      <c r="H17" s="56"/>
      <c r="I17" s="56"/>
      <c r="J17" s="88"/>
      <c r="K17" s="56"/>
      <c r="L17" s="118"/>
      <c r="M17" s="105" t="str">
        <f t="shared" si="5"/>
        <v>-</v>
      </c>
      <c r="N17" s="105" t="str">
        <f t="shared" si="6"/>
        <v>-</v>
      </c>
      <c r="O17" s="105" t="str">
        <f t="shared" si="7"/>
        <v>-</v>
      </c>
      <c r="P17" s="105" t="str">
        <f t="shared" si="8"/>
        <v>-</v>
      </c>
      <c r="Q17" s="105" t="str">
        <f t="shared" si="9"/>
        <v>-</v>
      </c>
      <c r="R17" s="95" t="str">
        <f>CHOOSE(FREQUENCY({0;1.01;5.43;7.01;8.01},M17),"-","onvol","vol","goed","uitst")</f>
        <v>-</v>
      </c>
      <c r="S17" s="36" t="str">
        <f>CHOOSE(FREQUENCY({0;1.01;5.43;7.01;8.01},N17),"-","onvol","vol","goed","uitst")</f>
        <v>-</v>
      </c>
      <c r="T17" s="36" t="str">
        <f>CHOOSE(FREQUENCY({0;1.01;5.43;7.01;8.01},O17),"-","onvol","vol","goed","uitst")</f>
        <v>-</v>
      </c>
      <c r="U17" s="36" t="str">
        <f>CHOOSE(FREQUENCY({0;1.01;5.43;7.01;8.01},P17),"-","onvol","vol","goed","uitst")</f>
        <v>-</v>
      </c>
      <c r="V17" s="60" t="str">
        <f>CHOOSE(FREQUENCY({0;1.01;5.43;7.01;8.01},Q17),"-","onvol","vol","goed","uitst")</f>
        <v>-</v>
      </c>
      <c r="W17" s="111" t="str">
        <f t="shared" si="10"/>
        <v>-</v>
      </c>
      <c r="X17" s="15"/>
      <c r="Y17" s="22"/>
      <c r="Z17" s="16">
        <f t="shared" si="11"/>
        <v>0</v>
      </c>
      <c r="AA17" s="16">
        <f t="shared" si="12"/>
        <v>0</v>
      </c>
      <c r="AB17" s="16">
        <f t="shared" si="13"/>
        <v>0</v>
      </c>
      <c r="AC17" s="16">
        <f t="shared" si="14"/>
        <v>0</v>
      </c>
      <c r="AD17" s="16">
        <f t="shared" si="15"/>
        <v>0</v>
      </c>
    </row>
    <row r="18" spans="1:30" ht="20.100000000000001" customHeight="1" x14ac:dyDescent="0.15">
      <c r="A18" s="45">
        <v>5</v>
      </c>
      <c r="B18" s="1"/>
      <c r="C18" s="62"/>
      <c r="D18" s="147"/>
      <c r="E18" s="56"/>
      <c r="F18" s="56"/>
      <c r="G18" s="56"/>
      <c r="H18" s="56"/>
      <c r="I18" s="56"/>
      <c r="J18" s="88"/>
      <c r="K18" s="56"/>
      <c r="L18" s="118"/>
      <c r="M18" s="105" t="str">
        <f t="shared" si="5"/>
        <v>-</v>
      </c>
      <c r="N18" s="105" t="str">
        <f t="shared" si="6"/>
        <v>-</v>
      </c>
      <c r="O18" s="105" t="str">
        <f t="shared" si="7"/>
        <v>-</v>
      </c>
      <c r="P18" s="105" t="str">
        <f t="shared" si="8"/>
        <v>-</v>
      </c>
      <c r="Q18" s="105" t="str">
        <f t="shared" si="9"/>
        <v>-</v>
      </c>
      <c r="R18" s="95" t="str">
        <f>CHOOSE(FREQUENCY({0;1.01;5.43;7.01;8.01},M18),"-","onvol","vol","goed","uitst")</f>
        <v>-</v>
      </c>
      <c r="S18" s="36" t="str">
        <f>CHOOSE(FREQUENCY({0;1.01;5.43;7.01;8.01},N18),"-","onvol","vol","goed","uitst")</f>
        <v>-</v>
      </c>
      <c r="T18" s="36" t="str">
        <f>CHOOSE(FREQUENCY({0;1.01;5.43;7.01;8.01},O18),"-","onvol","vol","goed","uitst")</f>
        <v>-</v>
      </c>
      <c r="U18" s="36" t="str">
        <f>CHOOSE(FREQUENCY({0;1.01;5.43;7.01;8.01},P18),"-","onvol","vol","goed","uitst")</f>
        <v>-</v>
      </c>
      <c r="V18" s="60" t="str">
        <f>CHOOSE(FREQUENCY({0;1.01;5.43;7.01;8.01},Q18),"-","onvol","vol","goed","uitst")</f>
        <v>-</v>
      </c>
      <c r="W18" s="111" t="str">
        <f t="shared" si="10"/>
        <v>-</v>
      </c>
      <c r="X18" s="15"/>
      <c r="Y18" s="22"/>
      <c r="Z18" s="16">
        <f t="shared" si="11"/>
        <v>0</v>
      </c>
      <c r="AA18" s="16">
        <f t="shared" si="12"/>
        <v>0</v>
      </c>
      <c r="AB18" s="16">
        <f t="shared" si="13"/>
        <v>0</v>
      </c>
      <c r="AC18" s="16">
        <f t="shared" si="14"/>
        <v>0</v>
      </c>
      <c r="AD18" s="16">
        <f t="shared" si="15"/>
        <v>0</v>
      </c>
    </row>
    <row r="19" spans="1:30" ht="20.100000000000001" customHeight="1" x14ac:dyDescent="0.15">
      <c r="A19" s="45">
        <v>6</v>
      </c>
      <c r="B19" s="1"/>
      <c r="C19" s="62"/>
      <c r="D19" s="147"/>
      <c r="E19" s="56"/>
      <c r="F19" s="56"/>
      <c r="G19" s="56"/>
      <c r="H19" s="56"/>
      <c r="I19" s="56"/>
      <c r="J19" s="88"/>
      <c r="K19" s="56"/>
      <c r="L19" s="118"/>
      <c r="M19" s="105" t="str">
        <f>IF(Z19=0,"-",IF(Z19&gt;$M$10,"6"+((Z19-$M$10)*(4/($M$11-$M$10))),"1"+(Z19*(5/$M$10))))</f>
        <v>-</v>
      </c>
      <c r="N19" s="105" t="str">
        <f t="shared" si="6"/>
        <v>-</v>
      </c>
      <c r="O19" s="105" t="str">
        <f t="shared" si="7"/>
        <v>-</v>
      </c>
      <c r="P19" s="105" t="str">
        <f t="shared" si="8"/>
        <v>-</v>
      </c>
      <c r="Q19" s="105" t="str">
        <f t="shared" si="9"/>
        <v>-</v>
      </c>
      <c r="R19" s="95" t="str">
        <f>CHOOSE(FREQUENCY({0;1.01;5.43;7.01;8.01},M19),"-","onvol","vol","goed","uitst")</f>
        <v>-</v>
      </c>
      <c r="S19" s="36" t="str">
        <f>CHOOSE(FREQUENCY({0;1.01;5.43;7.01;8.01},N19),"-","onvol","vol","goed","uitst")</f>
        <v>-</v>
      </c>
      <c r="T19" s="36" t="str">
        <f>CHOOSE(FREQUENCY({0;1.01;5.43;7.01;8.01},O19),"-","onvol","vol","goed","uitst")</f>
        <v>-</v>
      </c>
      <c r="U19" s="36" t="str">
        <f>CHOOSE(FREQUENCY({0;1.01;5.43;7.01;8.01},P19),"-","onvol","vol","goed","uitst")</f>
        <v>-</v>
      </c>
      <c r="V19" s="60" t="str">
        <f>CHOOSE(FREQUENCY({0;1.01;5.43;7.01;8.01},Q19),"-","onvol","vol","goed","uitst")</f>
        <v>-</v>
      </c>
      <c r="W19" s="111" t="str">
        <f t="shared" si="10"/>
        <v>-</v>
      </c>
      <c r="X19" s="15"/>
      <c r="Y19" s="22"/>
      <c r="Z19" s="16">
        <f t="shared" si="11"/>
        <v>0</v>
      </c>
      <c r="AA19" s="16">
        <f t="shared" si="12"/>
        <v>0</v>
      </c>
      <c r="AB19" s="16">
        <f t="shared" si="13"/>
        <v>0</v>
      </c>
      <c r="AC19" s="16">
        <f t="shared" si="14"/>
        <v>0</v>
      </c>
      <c r="AD19" s="16">
        <f t="shared" si="15"/>
        <v>0</v>
      </c>
    </row>
    <row r="20" spans="1:30" ht="20.100000000000001" customHeight="1" x14ac:dyDescent="0.15">
      <c r="A20" s="45">
        <v>7</v>
      </c>
      <c r="B20" s="1"/>
      <c r="C20" s="62"/>
      <c r="D20" s="147"/>
      <c r="E20" s="56"/>
      <c r="F20" s="56"/>
      <c r="G20" s="56"/>
      <c r="H20" s="56"/>
      <c r="I20" s="56"/>
      <c r="J20" s="88"/>
      <c r="K20" s="56"/>
      <c r="L20" s="118"/>
      <c r="M20" s="105" t="str">
        <f t="shared" si="5"/>
        <v>-</v>
      </c>
      <c r="N20" s="105" t="str">
        <f t="shared" si="6"/>
        <v>-</v>
      </c>
      <c r="O20" s="105" t="str">
        <f t="shared" si="7"/>
        <v>-</v>
      </c>
      <c r="P20" s="105" t="str">
        <f t="shared" si="8"/>
        <v>-</v>
      </c>
      <c r="Q20" s="105" t="str">
        <f t="shared" si="9"/>
        <v>-</v>
      </c>
      <c r="R20" s="95" t="str">
        <f>CHOOSE(FREQUENCY({0;1.01;5.43;7.01;8.01},M20),"-","onvol","vol","goed","uitst")</f>
        <v>-</v>
      </c>
      <c r="S20" s="36" t="str">
        <f>CHOOSE(FREQUENCY({0;1.01;5.43;7.01;8.01},N20),"-","onvol","vol","goed","uitst")</f>
        <v>-</v>
      </c>
      <c r="T20" s="36" t="str">
        <f>CHOOSE(FREQUENCY({0;1.01;5.43;7.01;8.01},O20),"-","onvol","vol","goed","uitst")</f>
        <v>-</v>
      </c>
      <c r="U20" s="36" t="str">
        <f>CHOOSE(FREQUENCY({0;1.01;5.43;7.01;8.01},P20),"-","onvol","vol","goed","uitst")</f>
        <v>-</v>
      </c>
      <c r="V20" s="60" t="str">
        <f>CHOOSE(FREQUENCY({0;1.01;5.43;7.01;8.01},Q20),"-","onvol","vol","goed","uitst")</f>
        <v>-</v>
      </c>
      <c r="W20" s="111" t="str">
        <f t="shared" si="10"/>
        <v>-</v>
      </c>
      <c r="X20" s="15"/>
      <c r="Y20" s="22"/>
      <c r="Z20" s="16">
        <f t="shared" si="11"/>
        <v>0</v>
      </c>
      <c r="AA20" s="16">
        <f t="shared" si="12"/>
        <v>0</v>
      </c>
      <c r="AB20" s="16">
        <f t="shared" si="13"/>
        <v>0</v>
      </c>
      <c r="AC20" s="16">
        <f t="shared" si="14"/>
        <v>0</v>
      </c>
      <c r="AD20" s="16">
        <f t="shared" si="15"/>
        <v>0</v>
      </c>
    </row>
    <row r="21" spans="1:30" ht="20.100000000000001" customHeight="1" x14ac:dyDescent="0.15">
      <c r="A21" s="45">
        <v>8</v>
      </c>
      <c r="B21" s="1"/>
      <c r="C21" s="62"/>
      <c r="D21" s="147"/>
      <c r="E21" s="56"/>
      <c r="F21" s="56"/>
      <c r="G21" s="56"/>
      <c r="H21" s="56"/>
      <c r="I21" s="56"/>
      <c r="J21" s="88"/>
      <c r="K21" s="56"/>
      <c r="L21" s="118"/>
      <c r="M21" s="105" t="str">
        <f t="shared" si="5"/>
        <v>-</v>
      </c>
      <c r="N21" s="105" t="str">
        <f t="shared" si="6"/>
        <v>-</v>
      </c>
      <c r="O21" s="105" t="str">
        <f t="shared" si="7"/>
        <v>-</v>
      </c>
      <c r="P21" s="105" t="str">
        <f t="shared" si="8"/>
        <v>-</v>
      </c>
      <c r="Q21" s="105" t="str">
        <f t="shared" si="9"/>
        <v>-</v>
      </c>
      <c r="R21" s="95" t="str">
        <f>CHOOSE(FREQUENCY({0;1.01;5.43;7.01;8.01},M21),"-","onvol","vol","goed","uitst")</f>
        <v>-</v>
      </c>
      <c r="S21" s="36" t="str">
        <f>CHOOSE(FREQUENCY({0;1.01;5.43;7.01;8.01},N21),"-","onvol","vol","goed","uitst")</f>
        <v>-</v>
      </c>
      <c r="T21" s="36" t="str">
        <f>CHOOSE(FREQUENCY({0;1.01;5.43;7.01;8.01},O21),"-","onvol","vol","goed","uitst")</f>
        <v>-</v>
      </c>
      <c r="U21" s="36" t="str">
        <f>CHOOSE(FREQUENCY({0;1.01;5.43;7.01;8.01},P21),"-","onvol","vol","goed","uitst")</f>
        <v>-</v>
      </c>
      <c r="V21" s="60" t="str">
        <f>CHOOSE(FREQUENCY({0;1.01;5.43;7.01;8.01},Q21),"-","onvol","vol","goed","uitst")</f>
        <v>-</v>
      </c>
      <c r="W21" s="111" t="str">
        <f t="shared" si="10"/>
        <v>-</v>
      </c>
      <c r="X21" s="15"/>
      <c r="Y21" s="22"/>
      <c r="Z21" s="16">
        <f t="shared" si="11"/>
        <v>0</v>
      </c>
      <c r="AA21" s="16">
        <f t="shared" si="12"/>
        <v>0</v>
      </c>
      <c r="AB21" s="16">
        <f t="shared" si="13"/>
        <v>0</v>
      </c>
      <c r="AC21" s="16">
        <f t="shared" si="14"/>
        <v>0</v>
      </c>
      <c r="AD21" s="16">
        <f t="shared" si="15"/>
        <v>0</v>
      </c>
    </row>
    <row r="22" spans="1:30" ht="20.100000000000001" customHeight="1" x14ac:dyDescent="0.15">
      <c r="A22" s="45">
        <v>9</v>
      </c>
      <c r="B22" s="1"/>
      <c r="C22" s="62"/>
      <c r="D22" s="147"/>
      <c r="E22" s="56"/>
      <c r="F22" s="56"/>
      <c r="G22" s="56"/>
      <c r="H22" s="56"/>
      <c r="I22" s="56"/>
      <c r="J22" s="88"/>
      <c r="K22" s="56"/>
      <c r="L22" s="118"/>
      <c r="M22" s="105" t="str">
        <f t="shared" si="5"/>
        <v>-</v>
      </c>
      <c r="N22" s="105" t="str">
        <f t="shared" si="6"/>
        <v>-</v>
      </c>
      <c r="O22" s="105" t="str">
        <f t="shared" si="7"/>
        <v>-</v>
      </c>
      <c r="P22" s="105" t="str">
        <f t="shared" si="8"/>
        <v>-</v>
      </c>
      <c r="Q22" s="105" t="str">
        <f t="shared" si="9"/>
        <v>-</v>
      </c>
      <c r="R22" s="95" t="str">
        <f>CHOOSE(FREQUENCY({0;1.01;5.43;7.01;8.01},M22),"-","onvol","vol","goed","uitst")</f>
        <v>-</v>
      </c>
      <c r="S22" s="36" t="str">
        <f>CHOOSE(FREQUENCY({0;1.01;5.43;7.01;8.01},N22),"-","onvol","vol","goed","uitst")</f>
        <v>-</v>
      </c>
      <c r="T22" s="36" t="str">
        <f>CHOOSE(FREQUENCY({0;1.01;5.43;7.01;8.01},O22),"-","onvol","vol","goed","uitst")</f>
        <v>-</v>
      </c>
      <c r="U22" s="36" t="str">
        <f>CHOOSE(FREQUENCY({0;1.01;5.43;7.01;8.01},P22),"-","onvol","vol","goed","uitst")</f>
        <v>-</v>
      </c>
      <c r="V22" s="60" t="str">
        <f>CHOOSE(FREQUENCY({0;1.01;5.43;7.01;8.01},Q22),"-","onvol","vol","goed","uitst")</f>
        <v>-</v>
      </c>
      <c r="W22" s="111" t="str">
        <f t="shared" si="10"/>
        <v>-</v>
      </c>
      <c r="X22" s="15"/>
      <c r="Y22" s="22"/>
      <c r="Z22" s="16">
        <f t="shared" si="11"/>
        <v>0</v>
      </c>
      <c r="AA22" s="16">
        <f t="shared" si="12"/>
        <v>0</v>
      </c>
      <c r="AB22" s="16">
        <f t="shared" si="13"/>
        <v>0</v>
      </c>
      <c r="AC22" s="16">
        <f t="shared" si="14"/>
        <v>0</v>
      </c>
      <c r="AD22" s="16">
        <f t="shared" si="15"/>
        <v>0</v>
      </c>
    </row>
    <row r="23" spans="1:30" ht="20.100000000000001" customHeight="1" x14ac:dyDescent="0.15">
      <c r="A23" s="45">
        <v>10</v>
      </c>
      <c r="B23" s="1"/>
      <c r="C23" s="62"/>
      <c r="D23" s="147"/>
      <c r="E23" s="56"/>
      <c r="F23" s="56"/>
      <c r="G23" s="56"/>
      <c r="H23" s="56"/>
      <c r="I23" s="56"/>
      <c r="J23" s="88"/>
      <c r="K23" s="56"/>
      <c r="L23" s="118"/>
      <c r="M23" s="105" t="str">
        <f t="shared" si="5"/>
        <v>-</v>
      </c>
      <c r="N23" s="105" t="str">
        <f t="shared" si="6"/>
        <v>-</v>
      </c>
      <c r="O23" s="105" t="str">
        <f t="shared" si="7"/>
        <v>-</v>
      </c>
      <c r="P23" s="105" t="str">
        <f t="shared" si="8"/>
        <v>-</v>
      </c>
      <c r="Q23" s="105" t="str">
        <f t="shared" si="9"/>
        <v>-</v>
      </c>
      <c r="R23" s="95" t="str">
        <f>CHOOSE(FREQUENCY({0;1.01;5.43;7.01;8.01},M23),"-","onvol","vol","goed","uitst")</f>
        <v>-</v>
      </c>
      <c r="S23" s="36" t="str">
        <f>CHOOSE(FREQUENCY({0;1.01;5.43;7.01;8.01},N23),"-","onvol","vol","goed","uitst")</f>
        <v>-</v>
      </c>
      <c r="T23" s="36" t="str">
        <f>CHOOSE(FREQUENCY({0;1.01;5.43;7.01;8.01},O23),"-","onvol","vol","goed","uitst")</f>
        <v>-</v>
      </c>
      <c r="U23" s="36" t="str">
        <f>CHOOSE(FREQUENCY({0;1.01;5.43;7.01;8.01},P23),"-","onvol","vol","goed","uitst")</f>
        <v>-</v>
      </c>
      <c r="V23" s="60" t="str">
        <f>CHOOSE(FREQUENCY({0;1.01;5.43;7.01;8.01},Q23),"-","onvol","vol","goed","uitst")</f>
        <v>-</v>
      </c>
      <c r="W23" s="111" t="str">
        <f t="shared" si="10"/>
        <v>-</v>
      </c>
      <c r="X23" s="15"/>
      <c r="Y23" s="22"/>
      <c r="Z23" s="16">
        <f t="shared" si="11"/>
        <v>0</v>
      </c>
      <c r="AA23" s="16">
        <f t="shared" si="12"/>
        <v>0</v>
      </c>
      <c r="AB23" s="16">
        <f t="shared" si="13"/>
        <v>0</v>
      </c>
      <c r="AC23" s="16">
        <f t="shared" si="14"/>
        <v>0</v>
      </c>
      <c r="AD23" s="16">
        <f t="shared" si="15"/>
        <v>0</v>
      </c>
    </row>
    <row r="24" spans="1:30" ht="20.100000000000001" customHeight="1" x14ac:dyDescent="0.15">
      <c r="A24" s="45">
        <v>11</v>
      </c>
      <c r="B24" s="1"/>
      <c r="C24" s="62"/>
      <c r="D24" s="147"/>
      <c r="E24" s="56"/>
      <c r="F24" s="56"/>
      <c r="G24" s="56"/>
      <c r="H24" s="56"/>
      <c r="I24" s="56"/>
      <c r="J24" s="88"/>
      <c r="K24" s="56"/>
      <c r="L24" s="118"/>
      <c r="M24" s="105" t="str">
        <f t="shared" si="5"/>
        <v>-</v>
      </c>
      <c r="N24" s="105" t="str">
        <f t="shared" si="6"/>
        <v>-</v>
      </c>
      <c r="O24" s="105" t="str">
        <f t="shared" si="7"/>
        <v>-</v>
      </c>
      <c r="P24" s="105" t="str">
        <f t="shared" si="8"/>
        <v>-</v>
      </c>
      <c r="Q24" s="105" t="str">
        <f t="shared" si="9"/>
        <v>-</v>
      </c>
      <c r="R24" s="95" t="str">
        <f>CHOOSE(FREQUENCY({0;1.01;5.43;7.01;8.01},M24),"-","onvol","vol","goed","uitst")</f>
        <v>-</v>
      </c>
      <c r="S24" s="36" t="str">
        <f>CHOOSE(FREQUENCY({0;1.01;5.43;7.01;8.01},N24),"-","onvol","vol","goed","uitst")</f>
        <v>-</v>
      </c>
      <c r="T24" s="36" t="str">
        <f>CHOOSE(FREQUENCY({0;1.01;5.43;7.01;8.01},O24),"-","onvol","vol","goed","uitst")</f>
        <v>-</v>
      </c>
      <c r="U24" s="36" t="str">
        <f>CHOOSE(FREQUENCY({0;1.01;5.43;7.01;8.01},P24),"-","onvol","vol","goed","uitst")</f>
        <v>-</v>
      </c>
      <c r="V24" s="60" t="str">
        <f>CHOOSE(FREQUENCY({0;1.01;5.43;7.01;8.01},Q24),"-","onvol","vol","goed","uitst")</f>
        <v>-</v>
      </c>
      <c r="W24" s="111" t="str">
        <f t="shared" si="10"/>
        <v>-</v>
      </c>
      <c r="X24" s="15"/>
      <c r="Y24" s="22"/>
      <c r="Z24" s="16">
        <f t="shared" si="11"/>
        <v>0</v>
      </c>
      <c r="AA24" s="16">
        <f t="shared" si="12"/>
        <v>0</v>
      </c>
      <c r="AB24" s="16">
        <f t="shared" si="13"/>
        <v>0</v>
      </c>
      <c r="AC24" s="16">
        <f t="shared" si="14"/>
        <v>0</v>
      </c>
      <c r="AD24" s="16">
        <f t="shared" si="15"/>
        <v>0</v>
      </c>
    </row>
    <row r="25" spans="1:30" ht="20.100000000000001" customHeight="1" x14ac:dyDescent="0.15">
      <c r="A25" s="45">
        <v>12</v>
      </c>
      <c r="B25" s="1"/>
      <c r="C25" s="62"/>
      <c r="D25" s="147"/>
      <c r="E25" s="56"/>
      <c r="F25" s="56"/>
      <c r="G25" s="56"/>
      <c r="H25" s="56"/>
      <c r="I25" s="56"/>
      <c r="J25" s="88"/>
      <c r="K25" s="56"/>
      <c r="L25" s="118"/>
      <c r="M25" s="105" t="str">
        <f t="shared" si="5"/>
        <v>-</v>
      </c>
      <c r="N25" s="105" t="str">
        <f t="shared" si="6"/>
        <v>-</v>
      </c>
      <c r="O25" s="105" t="str">
        <f t="shared" si="7"/>
        <v>-</v>
      </c>
      <c r="P25" s="105" t="str">
        <f t="shared" si="8"/>
        <v>-</v>
      </c>
      <c r="Q25" s="105" t="str">
        <f t="shared" si="9"/>
        <v>-</v>
      </c>
      <c r="R25" s="95" t="str">
        <f>CHOOSE(FREQUENCY({0;1.01;5.43;7.01;8.01},M25),"-","onvol","vol","goed","uitst")</f>
        <v>-</v>
      </c>
      <c r="S25" s="36" t="str">
        <f>CHOOSE(FREQUENCY({0;1.01;5.43;7.01;8.01},N25),"-","onvol","vol","goed","uitst")</f>
        <v>-</v>
      </c>
      <c r="T25" s="36" t="str">
        <f>CHOOSE(FREQUENCY({0;1.01;5.43;7.01;8.01},O25),"-","onvol","vol","goed","uitst")</f>
        <v>-</v>
      </c>
      <c r="U25" s="36" t="str">
        <f>CHOOSE(FREQUENCY({0;1.01;5.43;7.01;8.01},P25),"-","onvol","vol","goed","uitst")</f>
        <v>-</v>
      </c>
      <c r="V25" s="60" t="str">
        <f>CHOOSE(FREQUENCY({0;1.01;5.43;7.01;8.01},Q25),"-","onvol","vol","goed","uitst")</f>
        <v>-</v>
      </c>
      <c r="W25" s="111" t="str">
        <f t="shared" si="10"/>
        <v>-</v>
      </c>
      <c r="X25" s="15"/>
      <c r="Y25" s="22"/>
      <c r="Z25" s="16">
        <f t="shared" si="11"/>
        <v>0</v>
      </c>
      <c r="AA25" s="16">
        <f t="shared" si="12"/>
        <v>0</v>
      </c>
      <c r="AB25" s="16">
        <f t="shared" si="13"/>
        <v>0</v>
      </c>
      <c r="AC25" s="16">
        <f t="shared" si="14"/>
        <v>0</v>
      </c>
      <c r="AD25" s="16">
        <f t="shared" si="15"/>
        <v>0</v>
      </c>
    </row>
    <row r="26" spans="1:30" ht="20.100000000000001" customHeight="1" x14ac:dyDescent="0.15">
      <c r="A26" s="45">
        <v>13</v>
      </c>
      <c r="B26" s="1"/>
      <c r="C26" s="62"/>
      <c r="D26" s="147"/>
      <c r="E26" s="56"/>
      <c r="F26" s="56"/>
      <c r="G26" s="56"/>
      <c r="H26" s="56"/>
      <c r="I26" s="56"/>
      <c r="J26" s="88"/>
      <c r="K26" s="56"/>
      <c r="L26" s="118"/>
      <c r="M26" s="105" t="str">
        <f t="shared" si="5"/>
        <v>-</v>
      </c>
      <c r="N26" s="105" t="str">
        <f t="shared" si="6"/>
        <v>-</v>
      </c>
      <c r="O26" s="105" t="str">
        <f t="shared" si="7"/>
        <v>-</v>
      </c>
      <c r="P26" s="105" t="str">
        <f t="shared" si="8"/>
        <v>-</v>
      </c>
      <c r="Q26" s="105" t="str">
        <f t="shared" si="9"/>
        <v>-</v>
      </c>
      <c r="R26" s="95" t="str">
        <f>CHOOSE(FREQUENCY({0;1.01;5.43;7.01;8.01},M26),"-","onvol","vol","goed","uitst")</f>
        <v>-</v>
      </c>
      <c r="S26" s="36" t="str">
        <f>CHOOSE(FREQUENCY({0;1.01;5.43;7.01;8.01},N26),"-","onvol","vol","goed","uitst")</f>
        <v>-</v>
      </c>
      <c r="T26" s="36" t="str">
        <f>CHOOSE(FREQUENCY({0;1.01;5.43;7.01;8.01},O26),"-","onvol","vol","goed","uitst")</f>
        <v>-</v>
      </c>
      <c r="U26" s="36" t="str">
        <f>CHOOSE(FREQUENCY({0;1.01;5.43;7.01;8.01},P26),"-","onvol","vol","goed","uitst")</f>
        <v>-</v>
      </c>
      <c r="V26" s="60" t="str">
        <f>CHOOSE(FREQUENCY({0;1.01;5.43;7.01;8.01},Q26),"-","onvol","vol","goed","uitst")</f>
        <v>-</v>
      </c>
      <c r="W26" s="111" t="str">
        <f t="shared" si="10"/>
        <v>-</v>
      </c>
      <c r="X26" s="15"/>
      <c r="Y26" s="22"/>
      <c r="Z26" s="16">
        <f t="shared" si="11"/>
        <v>0</v>
      </c>
      <c r="AA26" s="16">
        <f t="shared" si="12"/>
        <v>0</v>
      </c>
      <c r="AB26" s="16">
        <f t="shared" si="13"/>
        <v>0</v>
      </c>
      <c r="AC26" s="16">
        <f t="shared" si="14"/>
        <v>0</v>
      </c>
      <c r="AD26" s="16">
        <f t="shared" si="15"/>
        <v>0</v>
      </c>
    </row>
    <row r="27" spans="1:30" ht="20.100000000000001" customHeight="1" x14ac:dyDescent="0.15">
      <c r="A27" s="45">
        <v>14</v>
      </c>
      <c r="B27" s="1"/>
      <c r="C27" s="62"/>
      <c r="D27" s="147"/>
      <c r="E27" s="56"/>
      <c r="F27" s="56"/>
      <c r="G27" s="56"/>
      <c r="H27" s="56"/>
      <c r="I27" s="56"/>
      <c r="J27" s="88"/>
      <c r="K27" s="56"/>
      <c r="L27" s="118"/>
      <c r="M27" s="105" t="str">
        <f t="shared" si="5"/>
        <v>-</v>
      </c>
      <c r="N27" s="105" t="str">
        <f t="shared" si="6"/>
        <v>-</v>
      </c>
      <c r="O27" s="105" t="str">
        <f t="shared" si="7"/>
        <v>-</v>
      </c>
      <c r="P27" s="105" t="str">
        <f t="shared" si="8"/>
        <v>-</v>
      </c>
      <c r="Q27" s="105" t="str">
        <f t="shared" si="9"/>
        <v>-</v>
      </c>
      <c r="R27" s="95" t="str">
        <f>CHOOSE(FREQUENCY({0;1.01;5.43;7.01;8.01},M27),"-","onvol","vol","goed","uitst")</f>
        <v>-</v>
      </c>
      <c r="S27" s="36" t="str">
        <f>CHOOSE(FREQUENCY({0;1.01;5.43;7.01;8.01},N27),"-","onvol","vol","goed","uitst")</f>
        <v>-</v>
      </c>
      <c r="T27" s="36" t="str">
        <f>CHOOSE(FREQUENCY({0;1.01;5.43;7.01;8.01},O27),"-","onvol","vol","goed","uitst")</f>
        <v>-</v>
      </c>
      <c r="U27" s="36" t="str">
        <f>CHOOSE(FREQUENCY({0;1.01;5.43;7.01;8.01},P27),"-","onvol","vol","goed","uitst")</f>
        <v>-</v>
      </c>
      <c r="V27" s="60" t="str">
        <f>CHOOSE(FREQUENCY({0;1.01;5.43;7.01;8.01},Q27),"-","onvol","vol","goed","uitst")</f>
        <v>-</v>
      </c>
      <c r="W27" s="111" t="str">
        <f t="shared" si="10"/>
        <v>-</v>
      </c>
      <c r="X27" s="15"/>
      <c r="Y27" s="22"/>
      <c r="Z27" s="16">
        <f t="shared" si="11"/>
        <v>0</v>
      </c>
      <c r="AA27" s="16">
        <f t="shared" si="12"/>
        <v>0</v>
      </c>
      <c r="AB27" s="16">
        <f t="shared" si="13"/>
        <v>0</v>
      </c>
      <c r="AC27" s="16">
        <f t="shared" si="14"/>
        <v>0</v>
      </c>
      <c r="AD27" s="16">
        <f t="shared" si="15"/>
        <v>0</v>
      </c>
    </row>
    <row r="28" spans="1:30" ht="20.100000000000001" customHeight="1" x14ac:dyDescent="0.15">
      <c r="A28" s="45">
        <v>15</v>
      </c>
      <c r="B28" s="1"/>
      <c r="C28" s="62"/>
      <c r="D28" s="147"/>
      <c r="E28" s="56"/>
      <c r="F28" s="56"/>
      <c r="G28" s="56"/>
      <c r="H28" s="56"/>
      <c r="I28" s="56"/>
      <c r="J28" s="88"/>
      <c r="K28" s="56"/>
      <c r="L28" s="118"/>
      <c r="M28" s="105" t="str">
        <f t="shared" si="5"/>
        <v>-</v>
      </c>
      <c r="N28" s="105" t="str">
        <f t="shared" si="6"/>
        <v>-</v>
      </c>
      <c r="O28" s="105" t="str">
        <f t="shared" si="7"/>
        <v>-</v>
      </c>
      <c r="P28" s="105" t="str">
        <f t="shared" si="8"/>
        <v>-</v>
      </c>
      <c r="Q28" s="105" t="str">
        <f t="shared" si="9"/>
        <v>-</v>
      </c>
      <c r="R28" s="95" t="str">
        <f>CHOOSE(FREQUENCY({0;1.01;5.43;7.01;8.01},M28),"-","onvol","vol","goed","uitst")</f>
        <v>-</v>
      </c>
      <c r="S28" s="36" t="str">
        <f>CHOOSE(FREQUENCY({0;1.01;5.43;7.01;8.01},N28),"-","onvol","vol","goed","uitst")</f>
        <v>-</v>
      </c>
      <c r="T28" s="36" t="str">
        <f>CHOOSE(FREQUENCY({0;1.01;5.43;7.01;8.01},O28),"-","onvol","vol","goed","uitst")</f>
        <v>-</v>
      </c>
      <c r="U28" s="36" t="str">
        <f>CHOOSE(FREQUENCY({0;1.01;5.43;7.01;8.01},P28),"-","onvol","vol","goed","uitst")</f>
        <v>-</v>
      </c>
      <c r="V28" s="60" t="str">
        <f>CHOOSE(FREQUENCY({0;1.01;5.43;7.01;8.01},Q28),"-","onvol","vol","goed","uitst")</f>
        <v>-</v>
      </c>
      <c r="W28" s="111" t="str">
        <f t="shared" si="10"/>
        <v>-</v>
      </c>
      <c r="X28" s="15"/>
      <c r="Y28" s="22"/>
      <c r="Z28" s="16">
        <f t="shared" si="11"/>
        <v>0</v>
      </c>
      <c r="AA28" s="16">
        <f t="shared" si="12"/>
        <v>0</v>
      </c>
      <c r="AB28" s="16">
        <f t="shared" si="13"/>
        <v>0</v>
      </c>
      <c r="AC28" s="16">
        <f t="shared" si="14"/>
        <v>0</v>
      </c>
      <c r="AD28" s="16">
        <f t="shared" si="15"/>
        <v>0</v>
      </c>
    </row>
    <row r="29" spans="1:30" ht="20.100000000000001" customHeight="1" x14ac:dyDescent="0.15">
      <c r="A29" s="45">
        <v>16</v>
      </c>
      <c r="B29" s="1"/>
      <c r="C29" s="62"/>
      <c r="D29" s="147"/>
      <c r="E29" s="56"/>
      <c r="F29" s="56"/>
      <c r="G29" s="56"/>
      <c r="H29" s="56"/>
      <c r="I29" s="56"/>
      <c r="J29" s="88"/>
      <c r="K29" s="56"/>
      <c r="L29" s="118"/>
      <c r="M29" s="105" t="str">
        <f t="shared" si="5"/>
        <v>-</v>
      </c>
      <c r="N29" s="105" t="str">
        <f t="shared" si="6"/>
        <v>-</v>
      </c>
      <c r="O29" s="105" t="str">
        <f t="shared" si="7"/>
        <v>-</v>
      </c>
      <c r="P29" s="105" t="str">
        <f t="shared" si="8"/>
        <v>-</v>
      </c>
      <c r="Q29" s="105" t="str">
        <f t="shared" si="9"/>
        <v>-</v>
      </c>
      <c r="R29" s="95" t="str">
        <f>CHOOSE(FREQUENCY({0;1.01;5.43;7.01;8.01},M29),"-","onvol","vol","goed","uitst")</f>
        <v>-</v>
      </c>
      <c r="S29" s="36" t="str">
        <f>CHOOSE(FREQUENCY({0;1.01;5.43;7.01;8.01},N29),"-","onvol","vol","goed","uitst")</f>
        <v>-</v>
      </c>
      <c r="T29" s="36" t="str">
        <f>CHOOSE(FREQUENCY({0;1.01;5.43;7.01;8.01},O29),"-","onvol","vol","goed","uitst")</f>
        <v>-</v>
      </c>
      <c r="U29" s="36" t="str">
        <f>CHOOSE(FREQUENCY({0;1.01;5.43;7.01;8.01},P29),"-","onvol","vol","goed","uitst")</f>
        <v>-</v>
      </c>
      <c r="V29" s="60" t="str">
        <f>CHOOSE(FREQUENCY({0;1.01;5.43;7.01;8.01},Q29),"-","onvol","vol","goed","uitst")</f>
        <v>-</v>
      </c>
      <c r="W29" s="111" t="str">
        <f t="shared" si="10"/>
        <v>-</v>
      </c>
      <c r="X29" s="15"/>
      <c r="Y29" s="39"/>
      <c r="Z29" s="16">
        <f t="shared" si="11"/>
        <v>0</v>
      </c>
      <c r="AA29" s="16">
        <f t="shared" si="12"/>
        <v>0</v>
      </c>
      <c r="AB29" s="16">
        <f t="shared" si="13"/>
        <v>0</v>
      </c>
      <c r="AC29" s="16">
        <f t="shared" si="14"/>
        <v>0</v>
      </c>
      <c r="AD29" s="16">
        <f t="shared" si="15"/>
        <v>0</v>
      </c>
    </row>
    <row r="30" spans="1:30" ht="20.100000000000001" customHeight="1" x14ac:dyDescent="0.15">
      <c r="A30" s="45">
        <v>17</v>
      </c>
      <c r="B30" s="1"/>
      <c r="C30" s="62"/>
      <c r="D30" s="147"/>
      <c r="E30" s="56"/>
      <c r="F30" s="56"/>
      <c r="G30" s="56"/>
      <c r="H30" s="56"/>
      <c r="I30" s="56"/>
      <c r="J30" s="88"/>
      <c r="K30" s="56"/>
      <c r="L30" s="118"/>
      <c r="M30" s="105" t="str">
        <f t="shared" si="5"/>
        <v>-</v>
      </c>
      <c r="N30" s="105" t="str">
        <f t="shared" si="6"/>
        <v>-</v>
      </c>
      <c r="O30" s="105" t="str">
        <f t="shared" si="7"/>
        <v>-</v>
      </c>
      <c r="P30" s="105" t="str">
        <f t="shared" si="8"/>
        <v>-</v>
      </c>
      <c r="Q30" s="105" t="str">
        <f t="shared" si="9"/>
        <v>-</v>
      </c>
      <c r="R30" s="95" t="str">
        <f>CHOOSE(FREQUENCY({0;1.01;5.43;7.01;8.01},M30),"-","onvol","vol","goed","uitst")</f>
        <v>-</v>
      </c>
      <c r="S30" s="36" t="str">
        <f>CHOOSE(FREQUENCY({0;1.01;5.43;7.01;8.01},N30),"-","onvol","vol","goed","uitst")</f>
        <v>-</v>
      </c>
      <c r="T30" s="36" t="str">
        <f>CHOOSE(FREQUENCY({0;1.01;5.43;7.01;8.01},O30),"-","onvol","vol","goed","uitst")</f>
        <v>-</v>
      </c>
      <c r="U30" s="36" t="str">
        <f>CHOOSE(FREQUENCY({0;1.01;5.43;7.01;8.01},P30),"-","onvol","vol","goed","uitst")</f>
        <v>-</v>
      </c>
      <c r="V30" s="60" t="str">
        <f>CHOOSE(FREQUENCY({0;1.01;5.43;7.01;8.01},Q30),"-","onvol","vol","goed","uitst")</f>
        <v>-</v>
      </c>
      <c r="W30" s="111" t="str">
        <f t="shared" si="10"/>
        <v>-</v>
      </c>
      <c r="X30" s="15"/>
      <c r="Y30" s="22"/>
      <c r="Z30" s="16">
        <f t="shared" si="11"/>
        <v>0</v>
      </c>
      <c r="AA30" s="16">
        <f t="shared" si="12"/>
        <v>0</v>
      </c>
      <c r="AB30" s="16">
        <f t="shared" si="13"/>
        <v>0</v>
      </c>
      <c r="AC30" s="16">
        <f t="shared" si="14"/>
        <v>0</v>
      </c>
      <c r="AD30" s="16">
        <f t="shared" si="15"/>
        <v>0</v>
      </c>
    </row>
    <row r="31" spans="1:30" ht="20.100000000000001" customHeight="1" x14ac:dyDescent="0.15">
      <c r="A31" s="45">
        <v>18</v>
      </c>
      <c r="B31" s="1"/>
      <c r="C31" s="62"/>
      <c r="D31" s="147"/>
      <c r="E31" s="56"/>
      <c r="F31" s="56"/>
      <c r="G31" s="56"/>
      <c r="H31" s="56"/>
      <c r="I31" s="56"/>
      <c r="J31" s="88"/>
      <c r="K31" s="56"/>
      <c r="L31" s="118"/>
      <c r="M31" s="105" t="str">
        <f t="shared" si="5"/>
        <v>-</v>
      </c>
      <c r="N31" s="105" t="str">
        <f t="shared" si="6"/>
        <v>-</v>
      </c>
      <c r="O31" s="105" t="str">
        <f t="shared" si="7"/>
        <v>-</v>
      </c>
      <c r="P31" s="105" t="str">
        <f t="shared" si="8"/>
        <v>-</v>
      </c>
      <c r="Q31" s="105" t="str">
        <f t="shared" si="9"/>
        <v>-</v>
      </c>
      <c r="R31" s="95" t="str">
        <f>CHOOSE(FREQUENCY({0;1.01;5.43;7.01;8.01},M31),"-","onvol","vol","goed","uitst")</f>
        <v>-</v>
      </c>
      <c r="S31" s="36" t="str">
        <f>CHOOSE(FREQUENCY({0;1.01;5.43;7.01;8.01},N31),"-","onvol","vol","goed","uitst")</f>
        <v>-</v>
      </c>
      <c r="T31" s="36" t="str">
        <f>CHOOSE(FREQUENCY({0;1.01;5.43;7.01;8.01},O31),"-","onvol","vol","goed","uitst")</f>
        <v>-</v>
      </c>
      <c r="U31" s="36" t="str">
        <f>CHOOSE(FREQUENCY({0;1.01;5.43;7.01;8.01},P31),"-","onvol","vol","goed","uitst")</f>
        <v>-</v>
      </c>
      <c r="V31" s="60" t="str">
        <f>CHOOSE(FREQUENCY({0;1.01;5.43;7.01;8.01},Q31),"-","onvol","vol","goed","uitst")</f>
        <v>-</v>
      </c>
      <c r="W31" s="111" t="str">
        <f t="shared" si="10"/>
        <v>-</v>
      </c>
      <c r="X31" s="15"/>
      <c r="Y31" s="22"/>
      <c r="Z31" s="16">
        <f t="shared" si="11"/>
        <v>0</v>
      </c>
      <c r="AA31" s="16">
        <f t="shared" si="12"/>
        <v>0</v>
      </c>
      <c r="AB31" s="16">
        <f t="shared" si="13"/>
        <v>0</v>
      </c>
      <c r="AC31" s="16">
        <f t="shared" si="14"/>
        <v>0</v>
      </c>
      <c r="AD31" s="16">
        <f t="shared" si="15"/>
        <v>0</v>
      </c>
    </row>
    <row r="32" spans="1:30" ht="20.100000000000001" customHeight="1" x14ac:dyDescent="0.15">
      <c r="A32" s="45">
        <v>19</v>
      </c>
      <c r="B32" s="1"/>
      <c r="C32" s="62"/>
      <c r="D32" s="147"/>
      <c r="E32" s="56"/>
      <c r="F32" s="56"/>
      <c r="G32" s="56"/>
      <c r="H32" s="56"/>
      <c r="I32" s="56"/>
      <c r="J32" s="88"/>
      <c r="K32" s="56"/>
      <c r="L32" s="118"/>
      <c r="M32" s="105" t="str">
        <f t="shared" si="5"/>
        <v>-</v>
      </c>
      <c r="N32" s="105" t="str">
        <f t="shared" si="6"/>
        <v>-</v>
      </c>
      <c r="O32" s="105" t="str">
        <f t="shared" si="7"/>
        <v>-</v>
      </c>
      <c r="P32" s="105" t="str">
        <f t="shared" si="8"/>
        <v>-</v>
      </c>
      <c r="Q32" s="105" t="str">
        <f t="shared" si="9"/>
        <v>-</v>
      </c>
      <c r="R32" s="95" t="str">
        <f>CHOOSE(FREQUENCY({0;1.01;5.43;7.01;8.01},M32),"-","onvol","vol","goed","uitst")</f>
        <v>-</v>
      </c>
      <c r="S32" s="36" t="str">
        <f>CHOOSE(FREQUENCY({0;1.01;5.43;7.01;8.01},N32),"-","onvol","vol","goed","uitst")</f>
        <v>-</v>
      </c>
      <c r="T32" s="36" t="str">
        <f>CHOOSE(FREQUENCY({0;1.01;5.43;7.01;8.01},O32),"-","onvol","vol","goed","uitst")</f>
        <v>-</v>
      </c>
      <c r="U32" s="36" t="str">
        <f>CHOOSE(FREQUENCY({0;1.01;5.43;7.01;8.01},P32),"-","onvol","vol","goed","uitst")</f>
        <v>-</v>
      </c>
      <c r="V32" s="60" t="str">
        <f>CHOOSE(FREQUENCY({0;1.01;5.43;7.01;8.01},Q32),"-","onvol","vol","goed","uitst")</f>
        <v>-</v>
      </c>
      <c r="W32" s="111" t="str">
        <f t="shared" si="10"/>
        <v>-</v>
      </c>
      <c r="X32" s="15"/>
      <c r="Y32" s="22"/>
      <c r="Z32" s="16">
        <f t="shared" si="11"/>
        <v>0</v>
      </c>
      <c r="AA32" s="16">
        <f t="shared" si="12"/>
        <v>0</v>
      </c>
      <c r="AB32" s="16">
        <f t="shared" si="13"/>
        <v>0</v>
      </c>
      <c r="AC32" s="16">
        <f t="shared" si="14"/>
        <v>0</v>
      </c>
      <c r="AD32" s="16">
        <f t="shared" si="15"/>
        <v>0</v>
      </c>
    </row>
    <row r="33" spans="1:30" ht="20.100000000000001" customHeight="1" x14ac:dyDescent="0.15">
      <c r="A33" s="45">
        <v>20</v>
      </c>
      <c r="B33" s="1"/>
      <c r="C33" s="62"/>
      <c r="D33" s="147"/>
      <c r="E33" s="56"/>
      <c r="F33" s="56"/>
      <c r="G33" s="56"/>
      <c r="H33" s="56"/>
      <c r="I33" s="56"/>
      <c r="J33" s="88"/>
      <c r="K33" s="56"/>
      <c r="L33" s="118"/>
      <c r="M33" s="105" t="str">
        <f t="shared" si="5"/>
        <v>-</v>
      </c>
      <c r="N33" s="105" t="str">
        <f t="shared" si="6"/>
        <v>-</v>
      </c>
      <c r="O33" s="105" t="str">
        <f t="shared" si="7"/>
        <v>-</v>
      </c>
      <c r="P33" s="105" t="str">
        <f t="shared" si="8"/>
        <v>-</v>
      </c>
      <c r="Q33" s="105" t="str">
        <f t="shared" si="9"/>
        <v>-</v>
      </c>
      <c r="R33" s="95" t="str">
        <f>CHOOSE(FREQUENCY({0;1.01;5.43;7.01;8.01},M33),"-","onvol","vol","goed","uitst")</f>
        <v>-</v>
      </c>
      <c r="S33" s="36" t="str">
        <f>CHOOSE(FREQUENCY({0;1.01;5.43;7.01;8.01},N33),"-","onvol","vol","goed","uitst")</f>
        <v>-</v>
      </c>
      <c r="T33" s="36" t="str">
        <f>CHOOSE(FREQUENCY({0;1.01;5.43;7.01;8.01},O33),"-","onvol","vol","goed","uitst")</f>
        <v>-</v>
      </c>
      <c r="U33" s="36" t="str">
        <f>CHOOSE(FREQUENCY({0;1.01;5.43;7.01;8.01},P33),"-","onvol","vol","goed","uitst")</f>
        <v>-</v>
      </c>
      <c r="V33" s="60" t="str">
        <f>CHOOSE(FREQUENCY({0;1.01;5.43;7.01;8.01},Q33),"-","onvol","vol","goed","uitst")</f>
        <v>-</v>
      </c>
      <c r="W33" s="111" t="str">
        <f t="shared" si="10"/>
        <v>-</v>
      </c>
      <c r="X33" s="15"/>
      <c r="Y33" s="22"/>
      <c r="Z33" s="16">
        <f t="shared" si="11"/>
        <v>0</v>
      </c>
      <c r="AA33" s="16">
        <f t="shared" si="12"/>
        <v>0</v>
      </c>
      <c r="AB33" s="16">
        <f t="shared" si="13"/>
        <v>0</v>
      </c>
      <c r="AC33" s="16">
        <f t="shared" si="14"/>
        <v>0</v>
      </c>
      <c r="AD33" s="16">
        <f t="shared" si="15"/>
        <v>0</v>
      </c>
    </row>
    <row r="34" spans="1:30" ht="20.100000000000001" customHeight="1" x14ac:dyDescent="0.15">
      <c r="A34" s="45">
        <v>21</v>
      </c>
      <c r="B34" s="1"/>
      <c r="C34" s="62"/>
      <c r="D34" s="147"/>
      <c r="E34" s="56"/>
      <c r="F34" s="56"/>
      <c r="G34" s="56"/>
      <c r="H34" s="56"/>
      <c r="I34" s="56"/>
      <c r="J34" s="88"/>
      <c r="K34" s="56"/>
      <c r="L34" s="118"/>
      <c r="M34" s="105" t="str">
        <f t="shared" si="5"/>
        <v>-</v>
      </c>
      <c r="N34" s="105" t="str">
        <f t="shared" si="6"/>
        <v>-</v>
      </c>
      <c r="O34" s="105" t="str">
        <f t="shared" si="7"/>
        <v>-</v>
      </c>
      <c r="P34" s="105" t="str">
        <f t="shared" si="8"/>
        <v>-</v>
      </c>
      <c r="Q34" s="105" t="str">
        <f t="shared" si="9"/>
        <v>-</v>
      </c>
      <c r="R34" s="95" t="str">
        <f>CHOOSE(FREQUENCY({0;1.01;5.43;7.01;8.01},M34),"-","onvol","vol","goed","uitst")</f>
        <v>-</v>
      </c>
      <c r="S34" s="36" t="str">
        <f>CHOOSE(FREQUENCY({0;1.01;5.43;7.01;8.01},N34),"-","onvol","vol","goed","uitst")</f>
        <v>-</v>
      </c>
      <c r="T34" s="36" t="str">
        <f>CHOOSE(FREQUENCY({0;1.01;5.43;7.01;8.01},O34),"-","onvol","vol","goed","uitst")</f>
        <v>-</v>
      </c>
      <c r="U34" s="36" t="str">
        <f>CHOOSE(FREQUENCY({0;1.01;5.43;7.01;8.01},P34),"-","onvol","vol","goed","uitst")</f>
        <v>-</v>
      </c>
      <c r="V34" s="60" t="str">
        <f>CHOOSE(FREQUENCY({0;1.01;5.43;7.01;8.01},Q34),"-","onvol","vol","goed","uitst")</f>
        <v>-</v>
      </c>
      <c r="W34" s="111" t="str">
        <f t="shared" si="10"/>
        <v>-</v>
      </c>
      <c r="X34" s="15"/>
      <c r="Y34" s="22"/>
      <c r="Z34" s="16">
        <f t="shared" si="11"/>
        <v>0</v>
      </c>
      <c r="AA34" s="16">
        <f t="shared" si="12"/>
        <v>0</v>
      </c>
      <c r="AB34" s="16">
        <f t="shared" si="13"/>
        <v>0</v>
      </c>
      <c r="AC34" s="16">
        <f t="shared" si="14"/>
        <v>0</v>
      </c>
      <c r="AD34" s="16">
        <f t="shared" si="15"/>
        <v>0</v>
      </c>
    </row>
    <row r="35" spans="1:30" ht="20.100000000000001" customHeight="1" x14ac:dyDescent="0.15">
      <c r="A35" s="45">
        <v>22</v>
      </c>
      <c r="B35" s="1"/>
      <c r="C35" s="62"/>
      <c r="D35" s="147"/>
      <c r="E35" s="56"/>
      <c r="F35" s="56"/>
      <c r="G35" s="56"/>
      <c r="H35" s="56"/>
      <c r="I35" s="56"/>
      <c r="J35" s="88"/>
      <c r="K35" s="56"/>
      <c r="L35" s="118"/>
      <c r="M35" s="105" t="str">
        <f t="shared" si="5"/>
        <v>-</v>
      </c>
      <c r="N35" s="105" t="str">
        <f t="shared" si="6"/>
        <v>-</v>
      </c>
      <c r="O35" s="105" t="str">
        <f t="shared" si="7"/>
        <v>-</v>
      </c>
      <c r="P35" s="105" t="str">
        <f t="shared" si="8"/>
        <v>-</v>
      </c>
      <c r="Q35" s="105" t="str">
        <f t="shared" si="9"/>
        <v>-</v>
      </c>
      <c r="R35" s="95" t="str">
        <f>CHOOSE(FREQUENCY({0;1.01;5.43;7.01;8.01},M35),"-","onvol","vol","goed","uitst")</f>
        <v>-</v>
      </c>
      <c r="S35" s="36" t="str">
        <f>CHOOSE(FREQUENCY({0;1.01;5.43;7.01;8.01},N35),"-","onvol","vol","goed","uitst")</f>
        <v>-</v>
      </c>
      <c r="T35" s="36" t="str">
        <f>CHOOSE(FREQUENCY({0;1.01;5.43;7.01;8.01},O35),"-","onvol","vol","goed","uitst")</f>
        <v>-</v>
      </c>
      <c r="U35" s="36" t="str">
        <f>CHOOSE(FREQUENCY({0;1.01;5.43;7.01;8.01},P35),"-","onvol","vol","goed","uitst")</f>
        <v>-</v>
      </c>
      <c r="V35" s="60" t="str">
        <f>CHOOSE(FREQUENCY({0;1.01;5.43;7.01;8.01},Q35),"-","onvol","vol","goed","uitst")</f>
        <v>-</v>
      </c>
      <c r="W35" s="111" t="str">
        <f t="shared" si="10"/>
        <v>-</v>
      </c>
      <c r="X35" s="15"/>
      <c r="Y35" s="22"/>
      <c r="Z35" s="16">
        <f t="shared" si="11"/>
        <v>0</v>
      </c>
      <c r="AA35" s="16">
        <f t="shared" si="12"/>
        <v>0</v>
      </c>
      <c r="AB35" s="16">
        <f t="shared" si="13"/>
        <v>0</v>
      </c>
      <c r="AC35" s="16">
        <f t="shared" si="14"/>
        <v>0</v>
      </c>
      <c r="AD35" s="16">
        <f t="shared" si="15"/>
        <v>0</v>
      </c>
    </row>
    <row r="36" spans="1:30" ht="20.100000000000001" customHeight="1" x14ac:dyDescent="0.15">
      <c r="A36" s="45">
        <v>23</v>
      </c>
      <c r="B36" s="1"/>
      <c r="C36" s="62"/>
      <c r="D36" s="147"/>
      <c r="E36" s="56"/>
      <c r="F36" s="56"/>
      <c r="G36" s="56"/>
      <c r="H36" s="56"/>
      <c r="I36" s="56"/>
      <c r="J36" s="88"/>
      <c r="K36" s="56"/>
      <c r="L36" s="118"/>
      <c r="M36" s="105" t="str">
        <f t="shared" si="5"/>
        <v>-</v>
      </c>
      <c r="N36" s="105" t="str">
        <f t="shared" si="6"/>
        <v>-</v>
      </c>
      <c r="O36" s="105" t="str">
        <f t="shared" si="7"/>
        <v>-</v>
      </c>
      <c r="P36" s="105" t="str">
        <f t="shared" si="8"/>
        <v>-</v>
      </c>
      <c r="Q36" s="105" t="str">
        <f t="shared" si="9"/>
        <v>-</v>
      </c>
      <c r="R36" s="95" t="str">
        <f>CHOOSE(FREQUENCY({0;1.01;5.43;7.01;8.01},M36),"-","onvol","vol","goed","uitst")</f>
        <v>-</v>
      </c>
      <c r="S36" s="36" t="str">
        <f>CHOOSE(FREQUENCY({0;1.01;5.43;7.01;8.01},N36),"-","onvol","vol","goed","uitst")</f>
        <v>-</v>
      </c>
      <c r="T36" s="36" t="str">
        <f>CHOOSE(FREQUENCY({0;1.01;5.43;7.01;8.01},O36),"-","onvol","vol","goed","uitst")</f>
        <v>-</v>
      </c>
      <c r="U36" s="36" t="str">
        <f>CHOOSE(FREQUENCY({0;1.01;5.43;7.01;8.01},P36),"-","onvol","vol","goed","uitst")</f>
        <v>-</v>
      </c>
      <c r="V36" s="60" t="str">
        <f>CHOOSE(FREQUENCY({0;1.01;5.43;7.01;8.01},Q36),"-","onvol","vol","goed","uitst")</f>
        <v>-</v>
      </c>
      <c r="W36" s="111" t="str">
        <f t="shared" si="10"/>
        <v>-</v>
      </c>
      <c r="X36" s="15"/>
      <c r="Y36" s="22"/>
      <c r="Z36" s="16">
        <f t="shared" si="11"/>
        <v>0</v>
      </c>
      <c r="AA36" s="16">
        <f t="shared" si="12"/>
        <v>0</v>
      </c>
      <c r="AB36" s="16">
        <f t="shared" si="13"/>
        <v>0</v>
      </c>
      <c r="AC36" s="16">
        <f t="shared" si="14"/>
        <v>0</v>
      </c>
      <c r="AD36" s="16">
        <f t="shared" si="15"/>
        <v>0</v>
      </c>
    </row>
    <row r="37" spans="1:30" ht="20.100000000000001" customHeight="1" x14ac:dyDescent="0.15">
      <c r="A37" s="45">
        <v>24</v>
      </c>
      <c r="B37" s="1"/>
      <c r="C37" s="62"/>
      <c r="D37" s="147"/>
      <c r="E37" s="56"/>
      <c r="F37" s="56"/>
      <c r="G37" s="56"/>
      <c r="H37" s="56"/>
      <c r="I37" s="56"/>
      <c r="J37" s="88"/>
      <c r="K37" s="56"/>
      <c r="L37" s="118"/>
      <c r="M37" s="105" t="str">
        <f t="shared" si="5"/>
        <v>-</v>
      </c>
      <c r="N37" s="105" t="str">
        <f t="shared" si="6"/>
        <v>-</v>
      </c>
      <c r="O37" s="105" t="str">
        <f t="shared" si="7"/>
        <v>-</v>
      </c>
      <c r="P37" s="105" t="str">
        <f t="shared" si="8"/>
        <v>-</v>
      </c>
      <c r="Q37" s="105" t="str">
        <f t="shared" si="9"/>
        <v>-</v>
      </c>
      <c r="R37" s="95" t="str">
        <f>CHOOSE(FREQUENCY({0;1.01;5.43;7.01;8.01},M37),"-","onvol","vol","goed","uitst")</f>
        <v>-</v>
      </c>
      <c r="S37" s="36" t="str">
        <f>CHOOSE(FREQUENCY({0;1.01;5.43;7.01;8.01},N37),"-","onvol","vol","goed","uitst")</f>
        <v>-</v>
      </c>
      <c r="T37" s="36" t="str">
        <f>CHOOSE(FREQUENCY({0;1.01;5.43;7.01;8.01},O37),"-","onvol","vol","goed","uitst")</f>
        <v>-</v>
      </c>
      <c r="U37" s="36" t="str">
        <f>CHOOSE(FREQUENCY({0;1.01;5.43;7.01;8.01},P37),"-","onvol","vol","goed","uitst")</f>
        <v>-</v>
      </c>
      <c r="V37" s="60" t="str">
        <f>CHOOSE(FREQUENCY({0;1.01;5.43;7.01;8.01},Q37),"-","onvol","vol","goed","uitst")</f>
        <v>-</v>
      </c>
      <c r="W37" s="111" t="str">
        <f t="shared" si="10"/>
        <v>-</v>
      </c>
      <c r="X37" s="15"/>
      <c r="Y37" s="22"/>
      <c r="Z37" s="16">
        <f t="shared" si="11"/>
        <v>0</v>
      </c>
      <c r="AA37" s="16">
        <f t="shared" si="12"/>
        <v>0</v>
      </c>
      <c r="AB37" s="16">
        <f t="shared" si="13"/>
        <v>0</v>
      </c>
      <c r="AC37" s="16">
        <f t="shared" si="14"/>
        <v>0</v>
      </c>
      <c r="AD37" s="16">
        <f t="shared" si="15"/>
        <v>0</v>
      </c>
    </row>
    <row r="38" spans="1:30" ht="20.100000000000001" customHeight="1" x14ac:dyDescent="0.15">
      <c r="A38" s="45">
        <v>25</v>
      </c>
      <c r="B38" s="1"/>
      <c r="C38" s="62"/>
      <c r="D38" s="147"/>
      <c r="E38" s="56"/>
      <c r="F38" s="56"/>
      <c r="G38" s="56"/>
      <c r="H38" s="56"/>
      <c r="I38" s="56"/>
      <c r="J38" s="88"/>
      <c r="K38" s="56"/>
      <c r="L38" s="118"/>
      <c r="M38" s="105" t="str">
        <f t="shared" si="5"/>
        <v>-</v>
      </c>
      <c r="N38" s="105" t="str">
        <f t="shared" si="6"/>
        <v>-</v>
      </c>
      <c r="O38" s="105" t="str">
        <f t="shared" si="7"/>
        <v>-</v>
      </c>
      <c r="P38" s="105" t="str">
        <f t="shared" si="8"/>
        <v>-</v>
      </c>
      <c r="Q38" s="105" t="str">
        <f t="shared" si="9"/>
        <v>-</v>
      </c>
      <c r="R38" s="95" t="str">
        <f>CHOOSE(FREQUENCY({0;1.01;5.43;7.01;8.01},M38),"-","onvol","vol","goed","uitst")</f>
        <v>-</v>
      </c>
      <c r="S38" s="36" t="str">
        <f>CHOOSE(FREQUENCY({0;1.01;5.43;7.01;8.01},N38),"-","onvol","vol","goed","uitst")</f>
        <v>-</v>
      </c>
      <c r="T38" s="36" t="str">
        <f>CHOOSE(FREQUENCY({0;1.01;5.43;7.01;8.01},O38),"-","onvol","vol","goed","uitst")</f>
        <v>-</v>
      </c>
      <c r="U38" s="36" t="str">
        <f>CHOOSE(FREQUENCY({0;1.01;5.43;7.01;8.01},P38),"-","onvol","vol","goed","uitst")</f>
        <v>-</v>
      </c>
      <c r="V38" s="60" t="str">
        <f>CHOOSE(FREQUENCY({0;1.01;5.43;7.01;8.01},Q38),"-","onvol","vol","goed","uitst")</f>
        <v>-</v>
      </c>
      <c r="W38" s="111" t="str">
        <f t="shared" si="10"/>
        <v>-</v>
      </c>
      <c r="X38" s="15"/>
      <c r="Y38" s="22"/>
      <c r="Z38" s="16">
        <f t="shared" si="11"/>
        <v>0</v>
      </c>
      <c r="AA38" s="16">
        <f t="shared" si="12"/>
        <v>0</v>
      </c>
      <c r="AB38" s="16">
        <f t="shared" si="13"/>
        <v>0</v>
      </c>
      <c r="AC38" s="16">
        <f t="shared" si="14"/>
        <v>0</v>
      </c>
      <c r="AD38" s="16">
        <f t="shared" si="15"/>
        <v>0</v>
      </c>
    </row>
    <row r="39" spans="1:30" ht="20.100000000000001" customHeight="1" x14ac:dyDescent="0.15">
      <c r="A39" s="45">
        <v>26</v>
      </c>
      <c r="B39" s="1"/>
      <c r="C39" s="62"/>
      <c r="D39" s="147"/>
      <c r="E39" s="56"/>
      <c r="F39" s="56"/>
      <c r="G39" s="56"/>
      <c r="H39" s="56"/>
      <c r="I39" s="56"/>
      <c r="J39" s="88"/>
      <c r="K39" s="56"/>
      <c r="L39" s="118"/>
      <c r="M39" s="105" t="str">
        <f t="shared" si="5"/>
        <v>-</v>
      </c>
      <c r="N39" s="105" t="str">
        <f t="shared" si="6"/>
        <v>-</v>
      </c>
      <c r="O39" s="105" t="str">
        <f t="shared" si="7"/>
        <v>-</v>
      </c>
      <c r="P39" s="105" t="str">
        <f t="shared" si="8"/>
        <v>-</v>
      </c>
      <c r="Q39" s="105" t="str">
        <f t="shared" si="9"/>
        <v>-</v>
      </c>
      <c r="R39" s="95" t="str">
        <f>CHOOSE(FREQUENCY({0;1.01;5.43;7.01;8.01},M39),"-","onvol","vol","goed","uitst")</f>
        <v>-</v>
      </c>
      <c r="S39" s="36" t="str">
        <f>CHOOSE(FREQUENCY({0;1.01;5.43;7.01;8.01},N39),"-","onvol","vol","goed","uitst")</f>
        <v>-</v>
      </c>
      <c r="T39" s="36" t="str">
        <f>CHOOSE(FREQUENCY({0;1.01;5.43;7.01;8.01},O39),"-","onvol","vol","goed","uitst")</f>
        <v>-</v>
      </c>
      <c r="U39" s="36" t="str">
        <f>CHOOSE(FREQUENCY({0;1.01;5.43;7.01;8.01},P39),"-","onvol","vol","goed","uitst")</f>
        <v>-</v>
      </c>
      <c r="V39" s="60" t="str">
        <f>CHOOSE(FREQUENCY({0;1.01;5.43;7.01;8.01},Q39),"-","onvol","vol","goed","uitst")</f>
        <v>-</v>
      </c>
      <c r="W39" s="111" t="str">
        <f t="shared" si="10"/>
        <v>-</v>
      </c>
      <c r="X39" s="15"/>
      <c r="Y39" s="22"/>
      <c r="Z39" s="16">
        <f t="shared" si="11"/>
        <v>0</v>
      </c>
      <c r="AA39" s="16">
        <f t="shared" si="12"/>
        <v>0</v>
      </c>
      <c r="AB39" s="16">
        <f t="shared" si="13"/>
        <v>0</v>
      </c>
      <c r="AC39" s="16">
        <f t="shared" si="14"/>
        <v>0</v>
      </c>
      <c r="AD39" s="16">
        <f t="shared" si="15"/>
        <v>0</v>
      </c>
    </row>
    <row r="40" spans="1:30" ht="20.100000000000001" customHeight="1" x14ac:dyDescent="0.15">
      <c r="A40" s="45">
        <v>27</v>
      </c>
      <c r="B40" s="1"/>
      <c r="C40" s="62"/>
      <c r="D40" s="147"/>
      <c r="E40" s="56"/>
      <c r="F40" s="56"/>
      <c r="G40" s="56"/>
      <c r="H40" s="56"/>
      <c r="I40" s="56"/>
      <c r="J40" s="88"/>
      <c r="K40" s="56"/>
      <c r="L40" s="118"/>
      <c r="M40" s="105" t="str">
        <f t="shared" si="5"/>
        <v>-</v>
      </c>
      <c r="N40" s="105" t="str">
        <f t="shared" si="6"/>
        <v>-</v>
      </c>
      <c r="O40" s="105" t="str">
        <f t="shared" si="7"/>
        <v>-</v>
      </c>
      <c r="P40" s="105" t="str">
        <f t="shared" si="8"/>
        <v>-</v>
      </c>
      <c r="Q40" s="105" t="str">
        <f t="shared" si="9"/>
        <v>-</v>
      </c>
      <c r="R40" s="95" t="str">
        <f>CHOOSE(FREQUENCY({0;1.01;5.43;7.01;8.01},M40),"-","onvol","vol","goed","uitst")</f>
        <v>-</v>
      </c>
      <c r="S40" s="36" t="str">
        <f>CHOOSE(FREQUENCY({0;1.01;5.43;7.01;8.01},N40),"-","onvol","vol","goed","uitst")</f>
        <v>-</v>
      </c>
      <c r="T40" s="36" t="str">
        <f>CHOOSE(FREQUENCY({0;1.01;5.43;7.01;8.01},O40),"-","onvol","vol","goed","uitst")</f>
        <v>-</v>
      </c>
      <c r="U40" s="36" t="str">
        <f>CHOOSE(FREQUENCY({0;1.01;5.43;7.01;8.01},P40),"-","onvol","vol","goed","uitst")</f>
        <v>-</v>
      </c>
      <c r="V40" s="60" t="str">
        <f>CHOOSE(FREQUENCY({0;1.01;5.43;7.01;8.01},Q40),"-","onvol","vol","goed","uitst")</f>
        <v>-</v>
      </c>
      <c r="W40" s="111" t="str">
        <f t="shared" si="10"/>
        <v>-</v>
      </c>
      <c r="X40" s="15"/>
      <c r="Y40" s="22"/>
      <c r="Z40" s="16">
        <f t="shared" si="11"/>
        <v>0</v>
      </c>
      <c r="AA40" s="16">
        <f t="shared" si="12"/>
        <v>0</v>
      </c>
      <c r="AB40" s="16">
        <f t="shared" si="13"/>
        <v>0</v>
      </c>
      <c r="AC40" s="16">
        <f t="shared" si="14"/>
        <v>0</v>
      </c>
      <c r="AD40" s="16">
        <f t="shared" si="15"/>
        <v>0</v>
      </c>
    </row>
    <row r="41" spans="1:30" ht="20.100000000000001" customHeight="1" x14ac:dyDescent="0.15">
      <c r="A41" s="45">
        <v>28</v>
      </c>
      <c r="B41" s="1"/>
      <c r="C41" s="62"/>
      <c r="D41" s="147"/>
      <c r="E41" s="56"/>
      <c r="F41" s="56"/>
      <c r="G41" s="56"/>
      <c r="H41" s="56"/>
      <c r="I41" s="56"/>
      <c r="J41" s="88"/>
      <c r="K41" s="56"/>
      <c r="L41" s="118"/>
      <c r="M41" s="105" t="str">
        <f t="shared" si="5"/>
        <v>-</v>
      </c>
      <c r="N41" s="105" t="str">
        <f t="shared" si="6"/>
        <v>-</v>
      </c>
      <c r="O41" s="105" t="str">
        <f t="shared" si="7"/>
        <v>-</v>
      </c>
      <c r="P41" s="105" t="str">
        <f t="shared" si="8"/>
        <v>-</v>
      </c>
      <c r="Q41" s="105" t="str">
        <f t="shared" si="9"/>
        <v>-</v>
      </c>
      <c r="R41" s="95" t="str">
        <f>CHOOSE(FREQUENCY({0;1.01;5.43;7.01;8.01},M41),"-","onvol","vol","goed","uitst")</f>
        <v>-</v>
      </c>
      <c r="S41" s="36" t="str">
        <f>CHOOSE(FREQUENCY({0;1.01;5.43;7.01;8.01},N41),"-","onvol","vol","goed","uitst")</f>
        <v>-</v>
      </c>
      <c r="T41" s="36" t="str">
        <f>CHOOSE(FREQUENCY({0;1.01;5.43;7.01;8.01},O41),"-","onvol","vol","goed","uitst")</f>
        <v>-</v>
      </c>
      <c r="U41" s="36" t="str">
        <f>CHOOSE(FREQUENCY({0;1.01;5.43;7.01;8.01},P41),"-","onvol","vol","goed","uitst")</f>
        <v>-</v>
      </c>
      <c r="V41" s="60" t="str">
        <f>CHOOSE(FREQUENCY({0;1.01;5.43;7.01;8.01},Q41),"-","onvol","vol","goed","uitst")</f>
        <v>-</v>
      </c>
      <c r="W41" s="111" t="str">
        <f t="shared" si="10"/>
        <v>-</v>
      </c>
      <c r="X41" s="15"/>
      <c r="Y41" s="22"/>
      <c r="Z41" s="16">
        <f t="shared" si="11"/>
        <v>0</v>
      </c>
      <c r="AA41" s="16">
        <f t="shared" si="12"/>
        <v>0</v>
      </c>
      <c r="AB41" s="16">
        <f t="shared" si="13"/>
        <v>0</v>
      </c>
      <c r="AC41" s="16">
        <f t="shared" si="14"/>
        <v>0</v>
      </c>
      <c r="AD41" s="16">
        <f t="shared" si="15"/>
        <v>0</v>
      </c>
    </row>
    <row r="42" spans="1:30" ht="20.100000000000001" customHeight="1" x14ac:dyDescent="0.15">
      <c r="A42" s="45">
        <v>29</v>
      </c>
      <c r="B42" s="1"/>
      <c r="C42" s="62"/>
      <c r="D42" s="147"/>
      <c r="E42" s="57"/>
      <c r="F42" s="57"/>
      <c r="G42" s="57"/>
      <c r="H42" s="57"/>
      <c r="I42" s="57"/>
      <c r="J42" s="89"/>
      <c r="K42" s="56"/>
      <c r="L42" s="118"/>
      <c r="M42" s="105" t="str">
        <f t="shared" si="5"/>
        <v>-</v>
      </c>
      <c r="N42" s="105" t="str">
        <f t="shared" si="6"/>
        <v>-</v>
      </c>
      <c r="O42" s="105" t="str">
        <f t="shared" si="7"/>
        <v>-</v>
      </c>
      <c r="P42" s="105" t="str">
        <f t="shared" si="8"/>
        <v>-</v>
      </c>
      <c r="Q42" s="105" t="str">
        <f t="shared" si="9"/>
        <v>-</v>
      </c>
      <c r="R42" s="95" t="str">
        <f>CHOOSE(FREQUENCY({0;1.01;5.43;7.01;8.01},M42),"-","onvol","vol","goed","uitst")</f>
        <v>-</v>
      </c>
      <c r="S42" s="36" t="str">
        <f>CHOOSE(FREQUENCY({0;1.01;5.43;7.01;8.01},N42),"-","onvol","vol","goed","uitst")</f>
        <v>-</v>
      </c>
      <c r="T42" s="36" t="str">
        <f>CHOOSE(FREQUENCY({0;1.01;5.43;7.01;8.01},O42),"-","onvol","vol","goed","uitst")</f>
        <v>-</v>
      </c>
      <c r="U42" s="36" t="str">
        <f>CHOOSE(FREQUENCY({0;1.01;5.43;7.01;8.01},P42),"-","onvol","vol","goed","uitst")</f>
        <v>-</v>
      </c>
      <c r="V42" s="60" t="str">
        <f>CHOOSE(FREQUENCY({0;1.01;5.43;7.01;8.01},Q42),"-","onvol","vol","goed","uitst")</f>
        <v>-</v>
      </c>
      <c r="W42" s="111" t="str">
        <f t="shared" si="10"/>
        <v>-</v>
      </c>
      <c r="X42" s="15"/>
      <c r="Y42" s="22"/>
      <c r="Z42" s="16">
        <f t="shared" si="11"/>
        <v>0</v>
      </c>
      <c r="AA42" s="16">
        <f t="shared" si="12"/>
        <v>0</v>
      </c>
      <c r="AB42" s="16">
        <f t="shared" si="13"/>
        <v>0</v>
      </c>
      <c r="AC42" s="16">
        <f t="shared" si="14"/>
        <v>0</v>
      </c>
      <c r="AD42" s="16">
        <f t="shared" si="15"/>
        <v>0</v>
      </c>
    </row>
    <row r="43" spans="1:30" ht="20.100000000000001" customHeight="1" x14ac:dyDescent="0.15">
      <c r="A43" s="45">
        <v>30</v>
      </c>
      <c r="B43" s="1"/>
      <c r="C43" s="62"/>
      <c r="D43" s="147"/>
      <c r="E43" s="57"/>
      <c r="F43" s="57"/>
      <c r="G43" s="57"/>
      <c r="H43" s="57"/>
      <c r="I43" s="57"/>
      <c r="J43" s="89"/>
      <c r="K43" s="56"/>
      <c r="L43" s="118"/>
      <c r="M43" s="105" t="str">
        <f t="shared" si="5"/>
        <v>-</v>
      </c>
      <c r="N43" s="105" t="str">
        <f t="shared" si="6"/>
        <v>-</v>
      </c>
      <c r="O43" s="105" t="str">
        <f t="shared" si="7"/>
        <v>-</v>
      </c>
      <c r="P43" s="105" t="str">
        <f t="shared" si="8"/>
        <v>-</v>
      </c>
      <c r="Q43" s="105" t="str">
        <f t="shared" si="9"/>
        <v>-</v>
      </c>
      <c r="R43" s="95" t="str">
        <f>CHOOSE(FREQUENCY({0;1.01;5.43;7.01;8.01},M43),"-","onvol","vol","goed","uitst")</f>
        <v>-</v>
      </c>
      <c r="S43" s="36" t="str">
        <f>CHOOSE(FREQUENCY({0;1.01;5.43;7.01;8.01},N43),"-","onvol","vol","goed","uitst")</f>
        <v>-</v>
      </c>
      <c r="T43" s="36" t="str">
        <f>CHOOSE(FREQUENCY({0;1.01;5.43;7.01;8.01},O43),"-","onvol","vol","goed","uitst")</f>
        <v>-</v>
      </c>
      <c r="U43" s="36" t="str">
        <f>CHOOSE(FREQUENCY({0;1.01;5.43;7.01;8.01},P43),"-","onvol","vol","goed","uitst")</f>
        <v>-</v>
      </c>
      <c r="V43" s="60" t="str">
        <f>CHOOSE(FREQUENCY({0;1.01;5.43;7.01;8.01},Q43),"-","onvol","vol","goed","uitst")</f>
        <v>-</v>
      </c>
      <c r="W43" s="111" t="str">
        <f t="shared" si="10"/>
        <v>-</v>
      </c>
      <c r="X43" s="15"/>
      <c r="Y43" s="22"/>
      <c r="Z43" s="16">
        <f t="shared" si="11"/>
        <v>0</v>
      </c>
      <c r="AA43" s="16">
        <f t="shared" si="12"/>
        <v>0</v>
      </c>
      <c r="AB43" s="16">
        <f t="shared" si="13"/>
        <v>0</v>
      </c>
      <c r="AC43" s="16">
        <f t="shared" si="14"/>
        <v>0</v>
      </c>
      <c r="AD43" s="16">
        <f t="shared" si="15"/>
        <v>0</v>
      </c>
    </row>
    <row r="44" spans="1:30" ht="20.100000000000001" customHeight="1" x14ac:dyDescent="0.15">
      <c r="A44" s="45">
        <v>31</v>
      </c>
      <c r="B44" s="1"/>
      <c r="C44" s="62"/>
      <c r="D44" s="147"/>
      <c r="E44" s="57"/>
      <c r="F44" s="57"/>
      <c r="G44" s="57"/>
      <c r="H44" s="57"/>
      <c r="I44" s="57"/>
      <c r="J44" s="89"/>
      <c r="K44" s="56"/>
      <c r="L44" s="118"/>
      <c r="M44" s="105" t="str">
        <f t="shared" si="5"/>
        <v>-</v>
      </c>
      <c r="N44" s="105" t="str">
        <f t="shared" si="6"/>
        <v>-</v>
      </c>
      <c r="O44" s="105" t="str">
        <f t="shared" si="7"/>
        <v>-</v>
      </c>
      <c r="P44" s="105" t="str">
        <f t="shared" si="8"/>
        <v>-</v>
      </c>
      <c r="Q44" s="105" t="str">
        <f t="shared" si="9"/>
        <v>-</v>
      </c>
      <c r="R44" s="95" t="str">
        <f>CHOOSE(FREQUENCY({0;1.01;5.43;7.01;8.01},M44),"-","onvol","vol","goed","uitst")</f>
        <v>-</v>
      </c>
      <c r="S44" s="36" t="str">
        <f>CHOOSE(FREQUENCY({0;1.01;5.43;7.01;8.01},N44),"-","onvol","vol","goed","uitst")</f>
        <v>-</v>
      </c>
      <c r="T44" s="36" t="str">
        <f>CHOOSE(FREQUENCY({0;1.01;5.43;7.01;8.01},O44),"-","onvol","vol","goed","uitst")</f>
        <v>-</v>
      </c>
      <c r="U44" s="36" t="str">
        <f>CHOOSE(FREQUENCY({0;1.01;5.43;7.01;8.01},P44),"-","onvol","vol","goed","uitst")</f>
        <v>-</v>
      </c>
      <c r="V44" s="60" t="str">
        <f>CHOOSE(FREQUENCY({0;1.01;5.43;7.01;8.01},Q44),"-","onvol","vol","goed","uitst")</f>
        <v>-</v>
      </c>
      <c r="W44" s="111" t="str">
        <f t="shared" si="10"/>
        <v>-</v>
      </c>
      <c r="X44" s="15"/>
      <c r="Y44" s="22"/>
      <c r="Z44" s="16">
        <f t="shared" si="11"/>
        <v>0</v>
      </c>
      <c r="AA44" s="16">
        <f t="shared" si="12"/>
        <v>0</v>
      </c>
      <c r="AB44" s="16">
        <f t="shared" si="13"/>
        <v>0</v>
      </c>
      <c r="AC44" s="16">
        <f t="shared" si="14"/>
        <v>0</v>
      </c>
      <c r="AD44" s="16">
        <f t="shared" si="15"/>
        <v>0</v>
      </c>
    </row>
    <row r="45" spans="1:30" ht="20.100000000000001" customHeight="1" x14ac:dyDescent="0.15">
      <c r="A45" s="45">
        <v>32</v>
      </c>
      <c r="B45" s="1"/>
      <c r="C45" s="62"/>
      <c r="D45" s="147"/>
      <c r="E45" s="57"/>
      <c r="F45" s="57"/>
      <c r="G45" s="57"/>
      <c r="H45" s="57"/>
      <c r="I45" s="57"/>
      <c r="J45" s="89"/>
      <c r="K45" s="56"/>
      <c r="L45" s="118"/>
      <c r="M45" s="105" t="str">
        <f t="shared" si="5"/>
        <v>-</v>
      </c>
      <c r="N45" s="105" t="str">
        <f t="shared" si="6"/>
        <v>-</v>
      </c>
      <c r="O45" s="105" t="str">
        <f t="shared" si="7"/>
        <v>-</v>
      </c>
      <c r="P45" s="105" t="str">
        <f t="shared" si="8"/>
        <v>-</v>
      </c>
      <c r="Q45" s="105" t="str">
        <f t="shared" si="9"/>
        <v>-</v>
      </c>
      <c r="R45" s="95" t="str">
        <f>CHOOSE(FREQUENCY({0;1.01;5.43;7.01;8.01},M45),"-","onvol","vol","goed","uitst")</f>
        <v>-</v>
      </c>
      <c r="S45" s="36" t="str">
        <f>CHOOSE(FREQUENCY({0;1.01;5.43;7.01;8.01},N45),"-","onvol","vol","goed","uitst")</f>
        <v>-</v>
      </c>
      <c r="T45" s="36" t="str">
        <f>CHOOSE(FREQUENCY({0;1.01;5.43;7.01;8.01},O45),"-","onvol","vol","goed","uitst")</f>
        <v>-</v>
      </c>
      <c r="U45" s="36" t="str">
        <f>CHOOSE(FREQUENCY({0;1.01;5.43;7.01;8.01},P45),"-","onvol","vol","goed","uitst")</f>
        <v>-</v>
      </c>
      <c r="V45" s="60" t="str">
        <f>CHOOSE(FREQUENCY({0;1.01;5.43;7.01;8.01},Q45),"-","onvol","vol","goed","uitst")</f>
        <v>-</v>
      </c>
      <c r="W45" s="111" t="str">
        <f t="shared" si="10"/>
        <v>-</v>
      </c>
      <c r="X45" s="15"/>
      <c r="Y45" s="22"/>
      <c r="Z45" s="16">
        <f t="shared" si="11"/>
        <v>0</v>
      </c>
      <c r="AA45" s="16">
        <f t="shared" si="12"/>
        <v>0</v>
      </c>
      <c r="AB45" s="16">
        <f t="shared" si="13"/>
        <v>0</v>
      </c>
      <c r="AC45" s="16">
        <f t="shared" si="14"/>
        <v>0</v>
      </c>
      <c r="AD45" s="16">
        <f t="shared" si="15"/>
        <v>0</v>
      </c>
    </row>
    <row r="46" spans="1:30" ht="20.100000000000001" customHeight="1" x14ac:dyDescent="0.15">
      <c r="A46" s="45">
        <v>33</v>
      </c>
      <c r="B46" s="1"/>
      <c r="C46" s="62"/>
      <c r="D46" s="147"/>
      <c r="E46" s="57"/>
      <c r="F46" s="57"/>
      <c r="G46" s="57"/>
      <c r="H46" s="57"/>
      <c r="I46" s="57"/>
      <c r="J46" s="89"/>
      <c r="K46" s="56"/>
      <c r="L46" s="118"/>
      <c r="M46" s="105" t="str">
        <f t="shared" si="5"/>
        <v>-</v>
      </c>
      <c r="N46" s="105" t="str">
        <f t="shared" si="6"/>
        <v>-</v>
      </c>
      <c r="O46" s="105" t="str">
        <f t="shared" si="7"/>
        <v>-</v>
      </c>
      <c r="P46" s="105" t="str">
        <f t="shared" si="8"/>
        <v>-</v>
      </c>
      <c r="Q46" s="105" t="str">
        <f t="shared" si="9"/>
        <v>-</v>
      </c>
      <c r="R46" s="95" t="str">
        <f>CHOOSE(FREQUENCY({0;1.01;5.43;7.01;8.01},M46),"-","onvol","vol","goed","uitst")</f>
        <v>-</v>
      </c>
      <c r="S46" s="36" t="str">
        <f>CHOOSE(FREQUENCY({0;1.01;5.43;7.01;8.01},N46),"-","onvol","vol","goed","uitst")</f>
        <v>-</v>
      </c>
      <c r="T46" s="36" t="str">
        <f>CHOOSE(FREQUENCY({0;1.01;5.43;7.01;8.01},O46),"-","onvol","vol","goed","uitst")</f>
        <v>-</v>
      </c>
      <c r="U46" s="36" t="str">
        <f>CHOOSE(FREQUENCY({0;1.01;5.43;7.01;8.01},P46),"-","onvol","vol","goed","uitst")</f>
        <v>-</v>
      </c>
      <c r="V46" s="60" t="str">
        <f>CHOOSE(FREQUENCY({0;1.01;5.43;7.01;8.01},Q46),"-","onvol","vol","goed","uitst")</f>
        <v>-</v>
      </c>
      <c r="W46" s="111" t="str">
        <f t="shared" si="10"/>
        <v>-</v>
      </c>
      <c r="X46" s="15"/>
      <c r="Y46" s="22"/>
      <c r="Z46" s="16">
        <f t="shared" si="11"/>
        <v>0</v>
      </c>
      <c r="AA46" s="16">
        <f t="shared" si="12"/>
        <v>0</v>
      </c>
      <c r="AB46" s="16">
        <f t="shared" si="13"/>
        <v>0</v>
      </c>
      <c r="AC46" s="16">
        <f t="shared" si="14"/>
        <v>0</v>
      </c>
      <c r="AD46" s="16">
        <f t="shared" si="15"/>
        <v>0</v>
      </c>
    </row>
    <row r="47" spans="1:30" ht="20.100000000000001" customHeight="1" x14ac:dyDescent="0.15">
      <c r="A47" s="45">
        <v>34</v>
      </c>
      <c r="B47" s="1"/>
      <c r="C47" s="62"/>
      <c r="D47" s="147"/>
      <c r="E47" s="57"/>
      <c r="F47" s="57"/>
      <c r="G47" s="57"/>
      <c r="H47" s="57"/>
      <c r="I47" s="57"/>
      <c r="J47" s="89"/>
      <c r="K47" s="56"/>
      <c r="L47" s="118"/>
      <c r="M47" s="105" t="str">
        <f t="shared" si="5"/>
        <v>-</v>
      </c>
      <c r="N47" s="105" t="str">
        <f t="shared" si="6"/>
        <v>-</v>
      </c>
      <c r="O47" s="105" t="str">
        <f t="shared" si="7"/>
        <v>-</v>
      </c>
      <c r="P47" s="105" t="str">
        <f t="shared" si="8"/>
        <v>-</v>
      </c>
      <c r="Q47" s="105" t="str">
        <f t="shared" si="9"/>
        <v>-</v>
      </c>
      <c r="R47" s="95" t="str">
        <f>CHOOSE(FREQUENCY({0;1.01;5.43;7.01;8.01},M47),"-","onvol","vol","goed","uitst")</f>
        <v>-</v>
      </c>
      <c r="S47" s="36" t="str">
        <f>CHOOSE(FREQUENCY({0;1.01;5.43;7.01;8.01},N47),"-","onvol","vol","goed","uitst")</f>
        <v>-</v>
      </c>
      <c r="T47" s="36" t="str">
        <f>CHOOSE(FREQUENCY({0;1.01;5.43;7.01;8.01},O47),"-","onvol","vol","goed","uitst")</f>
        <v>-</v>
      </c>
      <c r="U47" s="36" t="str">
        <f>CHOOSE(FREQUENCY({0;1.01;5.43;7.01;8.01},P47),"-","onvol","vol","goed","uitst")</f>
        <v>-</v>
      </c>
      <c r="V47" s="60" t="str">
        <f>CHOOSE(FREQUENCY({0;1.01;5.43;7.01;8.01},Q47),"-","onvol","vol","goed","uitst")</f>
        <v>-</v>
      </c>
      <c r="W47" s="111" t="str">
        <f t="shared" si="10"/>
        <v>-</v>
      </c>
      <c r="X47" s="15"/>
      <c r="Y47" s="22"/>
      <c r="Z47" s="16">
        <f t="shared" si="11"/>
        <v>0</v>
      </c>
      <c r="AA47" s="16">
        <f t="shared" si="12"/>
        <v>0</v>
      </c>
      <c r="AB47" s="16">
        <f t="shared" si="13"/>
        <v>0</v>
      </c>
      <c r="AC47" s="16">
        <f t="shared" si="14"/>
        <v>0</v>
      </c>
      <c r="AD47" s="16">
        <f t="shared" si="15"/>
        <v>0</v>
      </c>
    </row>
    <row r="48" spans="1:30" ht="20.100000000000001" customHeight="1" x14ac:dyDescent="0.15">
      <c r="A48" s="46">
        <v>35</v>
      </c>
      <c r="B48" s="58"/>
      <c r="C48" s="63"/>
      <c r="D48" s="148"/>
      <c r="E48" s="59"/>
      <c r="F48" s="59"/>
      <c r="G48" s="59"/>
      <c r="H48" s="59"/>
      <c r="I48" s="59"/>
      <c r="J48" s="90"/>
      <c r="K48" s="56"/>
      <c r="L48" s="170"/>
      <c r="M48" s="105" t="str">
        <f t="shared" si="5"/>
        <v>-</v>
      </c>
      <c r="N48" s="105" t="str">
        <f t="shared" si="6"/>
        <v>-</v>
      </c>
      <c r="O48" s="105" t="str">
        <f t="shared" si="7"/>
        <v>-</v>
      </c>
      <c r="P48" s="105" t="str">
        <f t="shared" si="8"/>
        <v>-</v>
      </c>
      <c r="Q48" s="105" t="str">
        <f t="shared" si="9"/>
        <v>-</v>
      </c>
      <c r="R48" s="96" t="str">
        <f>CHOOSE(FREQUENCY({0;1.01;5.43;7.01;8.01},M48),"-","onvol","vol","goed","uitst")</f>
        <v>-</v>
      </c>
      <c r="S48" s="36" t="str">
        <f>CHOOSE(FREQUENCY({0;1.01;5.43;7.01;8.01},N48),"-","onvol","vol","goed","uitst")</f>
        <v>-</v>
      </c>
      <c r="T48" s="36" t="str">
        <f>CHOOSE(FREQUENCY({0;1.01;5.43;7.01;8.01},O48),"-","onvol","vol","goed","uitst")</f>
        <v>-</v>
      </c>
      <c r="U48" s="36" t="str">
        <f>CHOOSE(FREQUENCY({0;1.01;5.43;7.01;8.01},P48),"-","onvol","vol","goed","uitst")</f>
        <v>-</v>
      </c>
      <c r="V48" s="85" t="str">
        <f>CHOOSE(FREQUENCY({0;1.01;5.43;7.01;8.01},Q48),"-","onvol","vol","goed","uitst")</f>
        <v>-</v>
      </c>
      <c r="W48" s="112" t="str">
        <f t="shared" si="10"/>
        <v>-</v>
      </c>
      <c r="X48" s="15"/>
      <c r="Y48" s="22"/>
      <c r="Z48" s="16">
        <f t="shared" si="11"/>
        <v>0</v>
      </c>
      <c r="AA48" s="16">
        <f t="shared" si="12"/>
        <v>0</v>
      </c>
      <c r="AB48" s="16">
        <f t="shared" si="13"/>
        <v>0</v>
      </c>
      <c r="AC48" s="16">
        <f t="shared" si="14"/>
        <v>0</v>
      </c>
      <c r="AD48" s="16">
        <f t="shared" si="15"/>
        <v>0</v>
      </c>
    </row>
    <row r="49" spans="1:28" ht="20.100000000000001" customHeight="1" thickBot="1" x14ac:dyDescent="0.2">
      <c r="A49" s="47"/>
      <c r="B49" s="48" t="s">
        <v>4</v>
      </c>
      <c r="C49" s="40" t="str">
        <f>IF(SUM(C14:C48)&gt;1,SUM(C14:C48)/COUNTA(C14:C48),"-")</f>
        <v>-</v>
      </c>
      <c r="D49" s="40" t="str">
        <f t="shared" ref="D49:L49" si="16">IF(SUM(D14:D48)&gt;1,SUM(D14:D48)/COUNTA(D14:D48),"-")</f>
        <v>-</v>
      </c>
      <c r="E49" s="40" t="str">
        <f t="shared" si="16"/>
        <v>-</v>
      </c>
      <c r="F49" s="40" t="str">
        <f t="shared" si="16"/>
        <v>-</v>
      </c>
      <c r="G49" s="40" t="str">
        <f t="shared" si="16"/>
        <v>-</v>
      </c>
      <c r="H49" s="40" t="str">
        <f t="shared" si="16"/>
        <v>-</v>
      </c>
      <c r="I49" s="40" t="str">
        <f t="shared" si="16"/>
        <v>-</v>
      </c>
      <c r="J49" s="40" t="str">
        <f t="shared" si="16"/>
        <v>-</v>
      </c>
      <c r="K49" s="40" t="str">
        <f t="shared" si="16"/>
        <v>-</v>
      </c>
      <c r="L49" s="40" t="str">
        <f t="shared" si="16"/>
        <v>-</v>
      </c>
      <c r="M49" s="37"/>
      <c r="N49" s="37"/>
      <c r="O49" s="37"/>
      <c r="P49" s="37"/>
      <c r="Q49" s="37"/>
      <c r="R49" s="37"/>
      <c r="S49" s="38"/>
      <c r="T49" s="38"/>
      <c r="U49" s="38"/>
      <c r="V49" s="49"/>
      <c r="W49" s="113"/>
      <c r="X49" s="15"/>
      <c r="Y49" s="22"/>
      <c r="Z49" s="16"/>
      <c r="AA49" s="16"/>
      <c r="AB49" s="16"/>
    </row>
    <row r="50" spans="1:28" ht="20.100000000000001" customHeight="1" thickTop="1" x14ac:dyDescent="0.15">
      <c r="A50" s="45"/>
      <c r="B50" s="31" t="s">
        <v>12</v>
      </c>
      <c r="C50" s="34"/>
      <c r="D50" s="34"/>
      <c r="E50" s="34"/>
      <c r="F50" s="34"/>
      <c r="G50" s="34"/>
      <c r="H50" s="34"/>
      <c r="I50" s="34"/>
      <c r="J50" s="34"/>
      <c r="K50" s="34"/>
      <c r="L50" s="153"/>
      <c r="M50" s="41" t="str">
        <f>IF(SUM(C14:C48)&gt;1,AVERAGE(M14:M48),"-")</f>
        <v>-</v>
      </c>
      <c r="N50" s="41" t="str">
        <f>IF(SUM(E14:E48)&gt;1,AVERAGE(N14:N48),"-")</f>
        <v>-</v>
      </c>
      <c r="O50" s="41" t="str">
        <f>IF(SUM(G14:G48)&gt;1,AVERAGE(O14:O48),"-")</f>
        <v>-</v>
      </c>
      <c r="P50" s="41" t="str">
        <f>IF(SUM(I14:I48)&gt;1,AVERAGE(P14:P48),"-")</f>
        <v>-</v>
      </c>
      <c r="Q50" s="41" t="str">
        <f t="shared" ref="Q50" si="17">IF(SUM(K14:K48)&gt;1,AVERAGE(Q14:Q48),"-")</f>
        <v>-</v>
      </c>
      <c r="R50" s="34" t="str">
        <f>CHOOSE(FREQUENCY({0;1.01;5.43;7.01;8.01},M50),"-","onvol","vol","goed","uitst")</f>
        <v>-</v>
      </c>
      <c r="S50" s="34" t="str">
        <f>CHOOSE(FREQUENCY({0;1.01;5.43;7.01;8.01},N50),"-","onvol","vol","goed","uitst")</f>
        <v>-</v>
      </c>
      <c r="T50" s="34" t="str">
        <f>CHOOSE(FREQUENCY({0;1.01;5.43;7.01;8.01},O50),"-","onvol","vol","goed","uitst")</f>
        <v>-</v>
      </c>
      <c r="U50" s="34" t="str">
        <f>CHOOSE(FREQUENCY({0;1.01;5.43;7.01;8.01},P50),"-","onvol","vol","goed","uitst")</f>
        <v>-</v>
      </c>
      <c r="V50" s="82" t="str">
        <f>CHOOSE(FREQUENCY({0;1.01;5.43;7.01;8.01},Q50),"-","onvol","vol","goed","uitst")</f>
        <v>-</v>
      </c>
      <c r="W50" s="117" t="str">
        <f>IF(SUM(W14:W48)&gt;1,AVERAGE(W14:W48),"-")</f>
        <v>-</v>
      </c>
      <c r="X50" s="15"/>
      <c r="Y50" s="22"/>
      <c r="Z50" s="16"/>
      <c r="AA50" s="16"/>
      <c r="AB50" s="16"/>
    </row>
    <row r="51" spans="1:28" s="28" customFormat="1" ht="18.95" customHeight="1" x14ac:dyDescent="0.15">
      <c r="A51" s="50"/>
      <c r="B51" s="23"/>
      <c r="C51" s="24" t="str">
        <f>IF(C55=0,"OK","Fout")</f>
        <v>OK</v>
      </c>
      <c r="D51" s="24" t="str">
        <f>IF(D55=0,"OK","Fout")</f>
        <v>OK</v>
      </c>
      <c r="E51" s="24" t="str">
        <f t="shared" ref="E51:Q51" si="18">IF(E55=0,"OK","Fout")</f>
        <v>OK</v>
      </c>
      <c r="F51" s="24" t="str">
        <f t="shared" si="18"/>
        <v>OK</v>
      </c>
      <c r="G51" s="24" t="str">
        <f t="shared" si="18"/>
        <v>OK</v>
      </c>
      <c r="H51" s="24" t="str">
        <f t="shared" si="18"/>
        <v>OK</v>
      </c>
      <c r="I51" s="24" t="str">
        <f t="shared" si="18"/>
        <v>OK</v>
      </c>
      <c r="J51" s="24" t="str">
        <f t="shared" si="18"/>
        <v>OK</v>
      </c>
      <c r="K51" s="24" t="str">
        <f t="shared" si="18"/>
        <v>OK</v>
      </c>
      <c r="L51" s="24" t="str">
        <f t="shared" si="18"/>
        <v>OK</v>
      </c>
      <c r="M51" s="24" t="str">
        <f>IF(M55=0,"OK","Fout")</f>
        <v>OK</v>
      </c>
      <c r="N51" s="24" t="str">
        <f t="shared" si="18"/>
        <v>OK</v>
      </c>
      <c r="O51" s="24" t="str">
        <f t="shared" si="18"/>
        <v>OK</v>
      </c>
      <c r="P51" s="24" t="str">
        <f t="shared" si="18"/>
        <v>OK</v>
      </c>
      <c r="Q51" s="24" t="str">
        <f t="shared" si="18"/>
        <v>OK</v>
      </c>
      <c r="R51" s="24"/>
      <c r="S51" s="24"/>
      <c r="T51" s="24"/>
      <c r="U51" s="24"/>
      <c r="V51" s="83"/>
      <c r="W51" s="114"/>
      <c r="X51" s="26"/>
      <c r="Y51" s="27"/>
      <c r="Z51" s="25"/>
      <c r="AA51" s="25"/>
      <c r="AB51" s="25"/>
    </row>
    <row r="52" spans="1:28" s="28" customFormat="1" ht="18.95" customHeight="1" x14ac:dyDescent="0.15">
      <c r="A52" s="50"/>
      <c r="B52" s="23"/>
      <c r="C52" s="183" t="s">
        <v>14</v>
      </c>
      <c r="D52" s="24"/>
      <c r="E52" s="24"/>
      <c r="F52" s="24"/>
      <c r="G52" s="24"/>
      <c r="H52" s="24"/>
      <c r="I52" s="24"/>
      <c r="J52" s="24"/>
      <c r="K52" s="24"/>
      <c r="L52" s="24"/>
      <c r="M52" s="24"/>
      <c r="N52" s="24"/>
      <c r="O52" s="24"/>
      <c r="P52" s="24"/>
      <c r="Q52" s="24"/>
      <c r="R52" s="24"/>
      <c r="S52" s="24"/>
      <c r="T52" s="24"/>
      <c r="U52" s="24"/>
      <c r="V52" s="182"/>
      <c r="W52" s="114"/>
      <c r="X52" s="26"/>
      <c r="Y52" s="27"/>
      <c r="Z52" s="25"/>
      <c r="AA52" s="25"/>
      <c r="AB52" s="25"/>
    </row>
    <row r="53" spans="1:28" s="27" customFormat="1" ht="17.100000000000001" customHeight="1" x14ac:dyDescent="0.15">
      <c r="A53" s="51"/>
      <c r="B53" s="52"/>
      <c r="C53" s="184" t="s">
        <v>64</v>
      </c>
      <c r="D53" s="185"/>
      <c r="E53" s="185"/>
      <c r="F53" s="185"/>
      <c r="G53" s="185"/>
      <c r="H53" s="185"/>
      <c r="I53" s="185"/>
      <c r="J53" s="185"/>
      <c r="K53" s="185"/>
      <c r="L53" s="185"/>
      <c r="M53" s="185"/>
      <c r="N53" s="185"/>
      <c r="O53" s="185"/>
      <c r="P53" s="185"/>
      <c r="Q53" s="185"/>
      <c r="R53" s="185"/>
      <c r="S53" s="185"/>
      <c r="T53" s="186"/>
      <c r="U53" s="52"/>
      <c r="V53" s="53"/>
      <c r="W53" s="115"/>
      <c r="X53" s="26"/>
      <c r="Z53" s="25"/>
      <c r="AA53" s="25"/>
      <c r="AB53" s="25"/>
    </row>
    <row r="54" spans="1:28" hidden="1" x14ac:dyDescent="0.15">
      <c r="A54" s="29">
        <f>COUNTA($B$14:$B$48)</f>
        <v>0</v>
      </c>
      <c r="C54" s="30">
        <f>COUNTA(C14:C48)</f>
        <v>0</v>
      </c>
      <c r="D54" s="30">
        <f t="shared" ref="D54:L54" si="19">COUNTA(D14:D48)</f>
        <v>0</v>
      </c>
      <c r="E54" s="30">
        <f t="shared" si="19"/>
        <v>0</v>
      </c>
      <c r="F54" s="30">
        <f t="shared" si="19"/>
        <v>0</v>
      </c>
      <c r="G54" s="30">
        <f t="shared" si="19"/>
        <v>0</v>
      </c>
      <c r="H54" s="30">
        <f t="shared" si="19"/>
        <v>0</v>
      </c>
      <c r="I54" s="30">
        <f t="shared" si="19"/>
        <v>0</v>
      </c>
      <c r="J54" s="30">
        <f t="shared" si="19"/>
        <v>0</v>
      </c>
      <c r="K54" s="30">
        <f t="shared" si="19"/>
        <v>0</v>
      </c>
      <c r="L54" s="30">
        <f t="shared" si="19"/>
        <v>0</v>
      </c>
      <c r="M54" s="30">
        <f>COUNT(M14:M48)</f>
        <v>0</v>
      </c>
      <c r="N54" s="30">
        <f t="shared" ref="N54:Q54" si="20">COUNT(N14:N48)</f>
        <v>0</v>
      </c>
      <c r="O54" s="30">
        <f t="shared" si="20"/>
        <v>0</v>
      </c>
      <c r="P54" s="30">
        <f t="shared" si="20"/>
        <v>0</v>
      </c>
      <c r="Q54" s="30">
        <f t="shared" si="20"/>
        <v>0</v>
      </c>
      <c r="S54" s="30"/>
      <c r="T54" s="30"/>
      <c r="U54" s="30"/>
      <c r="V54" s="30"/>
    </row>
    <row r="55" spans="1:28" hidden="1" x14ac:dyDescent="0.15">
      <c r="C55" s="30">
        <f>$A$54-C54</f>
        <v>0</v>
      </c>
      <c r="D55" s="30">
        <f t="shared" ref="D55:L55" si="21">$A$54-D54</f>
        <v>0</v>
      </c>
      <c r="E55" s="30">
        <f t="shared" si="21"/>
        <v>0</v>
      </c>
      <c r="F55" s="30">
        <f t="shared" si="21"/>
        <v>0</v>
      </c>
      <c r="G55" s="30">
        <f t="shared" si="21"/>
        <v>0</v>
      </c>
      <c r="H55" s="30">
        <f t="shared" si="21"/>
        <v>0</v>
      </c>
      <c r="I55" s="30">
        <f t="shared" si="21"/>
        <v>0</v>
      </c>
      <c r="J55" s="30">
        <f t="shared" si="21"/>
        <v>0</v>
      </c>
      <c r="K55" s="30">
        <f t="shared" si="21"/>
        <v>0</v>
      </c>
      <c r="L55" s="30">
        <f t="shared" si="21"/>
        <v>0</v>
      </c>
      <c r="M55" s="30">
        <f>$A$54-M54</f>
        <v>0</v>
      </c>
      <c r="N55" s="30">
        <f t="shared" ref="N55:Q55" si="22">$A$54-N54</f>
        <v>0</v>
      </c>
      <c r="O55" s="30">
        <f t="shared" si="22"/>
        <v>0</v>
      </c>
      <c r="P55" s="30">
        <f t="shared" si="22"/>
        <v>0</v>
      </c>
      <c r="Q55" s="30">
        <f t="shared" si="22"/>
        <v>0</v>
      </c>
      <c r="S55" s="30"/>
      <c r="T55" s="30"/>
      <c r="U55" s="30"/>
      <c r="V55" s="30"/>
    </row>
    <row r="57" spans="1:28" x14ac:dyDescent="0.15">
      <c r="E57" s="30"/>
      <c r="F57" s="30"/>
    </row>
  </sheetData>
  <sheetProtection password="EE81" sheet="1" objects="1" scenarios="1" selectLockedCells="1"/>
  <mergeCells count="4">
    <mergeCell ref="M3:Q3"/>
    <mergeCell ref="R3:V3"/>
    <mergeCell ref="C3:L3"/>
    <mergeCell ref="C53:T53"/>
  </mergeCells>
  <phoneticPr fontId="19" type="noConversion"/>
  <conditionalFormatting sqref="C51:V51 D52:V52">
    <cfRule type="containsText" dxfId="3" priority="8" stopIfTrue="1" operator="containsText" text="Fout">
      <formula>NOT(ISERROR(SEARCH("Fout",C51)))</formula>
    </cfRule>
    <cfRule type="containsText" dxfId="2" priority="49" stopIfTrue="1" operator="containsText" text="OK">
      <formula>NOT(ISERROR(SEARCH("OK",C51)))</formula>
    </cfRule>
  </conditionalFormatting>
  <conditionalFormatting sqref="C20:L48">
    <cfRule type="expression" dxfId="1" priority="2">
      <formula>OR(AND(COUNTA(C$12:C$62)&gt;0,NOT(ISBLANK($B20)),ISBLANK(C20)), AND(NOT(ISBLANK(C20)), ISBLANK($B20)))</formula>
    </cfRule>
  </conditionalFormatting>
  <conditionalFormatting sqref="C14:L48">
    <cfRule type="expression" dxfId="0" priority="1">
      <formula>OR(AND(COUNTA(C$14:C$48)&gt;0,NOT(ISBLANK($B14)),ISBLANK(C14)), AND(NOT(ISBLANK(C14)), ISBLANK($B14)))</formula>
    </cfRule>
  </conditionalFormatting>
  <printOptions horizontalCentered="1"/>
  <pageMargins left="0.35000000000000003" right="0.35000000000000003" top="0.67" bottom="0.67" header="0.31" footer="0.31"/>
  <pageSetup paperSize="9" scale="66" orientation="portrait"/>
  <headerFooter alignWithMargins="0">
    <oddHeader>&amp;L&amp;K000000Argus Clou&amp;R&amp;K000000&amp;A</oddHeader>
    <oddFooter>&amp;L&amp;K000000© 2012 - Malmberg, Den Bosch&amp;R&amp;K000000&amp;D</oddFooter>
  </headerFooter>
  <colBreaks count="1" manualBreakCount="1">
    <brk id="22"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pageSetUpPr fitToPage="1"/>
  </sheetPr>
  <dimension ref="A2:U13"/>
  <sheetViews>
    <sheetView workbookViewId="0">
      <selection activeCell="Q4" sqref="Q4:U4"/>
    </sheetView>
  </sheetViews>
  <sheetFormatPr defaultColWidth="8.875" defaultRowHeight="11.25" x14ac:dyDescent="0.15"/>
  <cols>
    <col min="1" max="21" width="10.5" style="103" customWidth="1"/>
    <col min="22" max="16384" width="8.875" style="103"/>
  </cols>
  <sheetData>
    <row r="2" spans="1:21" ht="18" x14ac:dyDescent="0.25">
      <c r="A2" s="102" t="s">
        <v>47</v>
      </c>
      <c r="B2" s="102"/>
      <c r="C2" s="102"/>
      <c r="D2" s="102"/>
      <c r="E2" s="102"/>
      <c r="F2" s="102"/>
    </row>
    <row r="3" spans="1:21" ht="14.25" x14ac:dyDescent="0.2">
      <c r="A3" s="104"/>
      <c r="B3" s="104"/>
      <c r="C3" s="104"/>
      <c r="D3" s="104"/>
      <c r="E3" s="104"/>
      <c r="F3" s="104"/>
    </row>
    <row r="4" spans="1:21" s="124" customFormat="1" ht="26.1" customHeight="1" x14ac:dyDescent="0.2">
      <c r="A4" s="122" t="s">
        <v>17</v>
      </c>
      <c r="B4" s="123" t="s">
        <v>18</v>
      </c>
      <c r="C4" s="123" t="s">
        <v>19</v>
      </c>
      <c r="D4" s="123" t="s">
        <v>20</v>
      </c>
      <c r="E4" s="123" t="s">
        <v>21</v>
      </c>
      <c r="F4" s="123" t="s">
        <v>22</v>
      </c>
      <c r="G4" s="123" t="s">
        <v>27</v>
      </c>
      <c r="H4" s="123" t="s">
        <v>28</v>
      </c>
      <c r="I4" s="123" t="s">
        <v>29</v>
      </c>
      <c r="J4" s="123" t="s">
        <v>30</v>
      </c>
      <c r="K4" s="123" t="s">
        <v>31</v>
      </c>
      <c r="L4" s="123" t="s">
        <v>32</v>
      </c>
      <c r="M4" s="123" t="s">
        <v>33</v>
      </c>
      <c r="N4" s="123" t="s">
        <v>34</v>
      </c>
      <c r="O4" s="123" t="s">
        <v>35</v>
      </c>
      <c r="P4" s="123" t="s">
        <v>36</v>
      </c>
      <c r="Q4" s="123" t="s">
        <v>37</v>
      </c>
      <c r="R4" s="123" t="s">
        <v>38</v>
      </c>
      <c r="S4" s="123" t="s">
        <v>39</v>
      </c>
      <c r="T4" s="123" t="s">
        <v>40</v>
      </c>
      <c r="U4" s="123" t="s">
        <v>41</v>
      </c>
    </row>
    <row r="5" spans="1:21" s="124" customFormat="1" ht="28.5" x14ac:dyDescent="0.2">
      <c r="A5" s="125" t="s">
        <v>23</v>
      </c>
      <c r="B5" s="126" t="s">
        <v>16</v>
      </c>
      <c r="C5" s="126" t="s">
        <v>16</v>
      </c>
      <c r="D5" s="126" t="s">
        <v>16</v>
      </c>
      <c r="E5" s="126" t="s">
        <v>16</v>
      </c>
      <c r="F5" s="126" t="s">
        <v>16</v>
      </c>
      <c r="G5" s="126" t="s">
        <v>16</v>
      </c>
      <c r="H5" s="126" t="s">
        <v>16</v>
      </c>
      <c r="I5" s="126" t="s">
        <v>16</v>
      </c>
      <c r="J5" s="126" t="s">
        <v>16</v>
      </c>
      <c r="K5" s="126" t="s">
        <v>16</v>
      </c>
      <c r="L5" s="126" t="s">
        <v>16</v>
      </c>
      <c r="M5" s="126" t="s">
        <v>16</v>
      </c>
      <c r="N5" s="126" t="s">
        <v>16</v>
      </c>
      <c r="O5" s="126" t="s">
        <v>16</v>
      </c>
      <c r="P5" s="126" t="s">
        <v>16</v>
      </c>
      <c r="Q5" s="126" t="s">
        <v>16</v>
      </c>
      <c r="R5" s="126" t="s">
        <v>16</v>
      </c>
      <c r="S5" s="126" t="s">
        <v>16</v>
      </c>
      <c r="T5" s="126" t="s">
        <v>16</v>
      </c>
      <c r="U5" s="126" t="s">
        <v>16</v>
      </c>
    </row>
    <row r="6" spans="1:21" s="124" customFormat="1" ht="14.25" x14ac:dyDescent="0.2">
      <c r="A6" s="127">
        <v>1</v>
      </c>
      <c r="B6" s="133">
        <v>9</v>
      </c>
      <c r="C6" s="134">
        <v>9</v>
      </c>
      <c r="D6" s="134">
        <v>9</v>
      </c>
      <c r="E6" s="134">
        <v>9</v>
      </c>
      <c r="F6" s="134">
        <v>9</v>
      </c>
      <c r="G6" s="133">
        <v>9</v>
      </c>
      <c r="H6" s="134">
        <v>9</v>
      </c>
      <c r="I6" s="134">
        <v>9</v>
      </c>
      <c r="J6" s="134">
        <v>9</v>
      </c>
      <c r="K6" s="134">
        <v>9</v>
      </c>
      <c r="L6" s="133">
        <v>9</v>
      </c>
      <c r="M6" s="134">
        <v>9</v>
      </c>
      <c r="N6" s="134">
        <v>9</v>
      </c>
      <c r="O6" s="134">
        <v>9</v>
      </c>
      <c r="P6" s="134">
        <v>9</v>
      </c>
      <c r="Q6" s="133">
        <v>0</v>
      </c>
      <c r="R6" s="134">
        <v>0</v>
      </c>
      <c r="S6" s="134">
        <v>9</v>
      </c>
      <c r="T6" s="134">
        <v>9</v>
      </c>
      <c r="U6" s="128">
        <v>9</v>
      </c>
    </row>
    <row r="7" spans="1:21" s="124" customFormat="1" ht="14.25" x14ac:dyDescent="0.2">
      <c r="A7" s="129">
        <v>2</v>
      </c>
      <c r="B7" s="130">
        <v>10</v>
      </c>
      <c r="C7" s="131">
        <v>10</v>
      </c>
      <c r="D7" s="131">
        <v>10</v>
      </c>
      <c r="E7" s="131">
        <v>9.9</v>
      </c>
      <c r="F7" s="132">
        <v>9.9</v>
      </c>
      <c r="G7" s="130">
        <v>9.9</v>
      </c>
      <c r="H7" s="131">
        <v>10</v>
      </c>
      <c r="I7" s="131">
        <v>10</v>
      </c>
      <c r="J7" s="131">
        <v>10</v>
      </c>
      <c r="K7" s="132">
        <v>10</v>
      </c>
      <c r="L7" s="130">
        <v>10</v>
      </c>
      <c r="M7" s="131">
        <v>9.9</v>
      </c>
      <c r="N7" s="131">
        <v>9.9</v>
      </c>
      <c r="O7" s="131">
        <v>10</v>
      </c>
      <c r="P7" s="132">
        <v>10</v>
      </c>
      <c r="Q7" s="130">
        <v>0</v>
      </c>
      <c r="R7" s="131">
        <v>0</v>
      </c>
      <c r="S7" s="131">
        <v>10</v>
      </c>
      <c r="T7" s="131">
        <v>10</v>
      </c>
      <c r="U7" s="132">
        <v>10</v>
      </c>
    </row>
    <row r="8" spans="1:21" s="124" customFormat="1" ht="14.25" x14ac:dyDescent="0.2">
      <c r="A8" s="127">
        <v>3</v>
      </c>
      <c r="B8" s="133">
        <v>10</v>
      </c>
      <c r="C8" s="134">
        <v>10</v>
      </c>
      <c r="D8" s="134">
        <v>10</v>
      </c>
      <c r="E8" s="134">
        <v>10</v>
      </c>
      <c r="F8" s="135">
        <v>10</v>
      </c>
      <c r="G8" s="133">
        <v>9.9</v>
      </c>
      <c r="H8" s="134">
        <v>10</v>
      </c>
      <c r="I8" s="134">
        <v>10</v>
      </c>
      <c r="J8" s="134">
        <v>10</v>
      </c>
      <c r="K8" s="135">
        <v>10</v>
      </c>
      <c r="L8" s="133">
        <v>9.9</v>
      </c>
      <c r="M8" s="134">
        <v>10</v>
      </c>
      <c r="N8" s="134">
        <v>10</v>
      </c>
      <c r="O8" s="134">
        <v>10</v>
      </c>
      <c r="P8" s="135">
        <v>10</v>
      </c>
      <c r="Q8" s="133">
        <v>0</v>
      </c>
      <c r="R8" s="134">
        <v>0</v>
      </c>
      <c r="S8" s="134">
        <v>10</v>
      </c>
      <c r="T8" s="134">
        <v>10</v>
      </c>
      <c r="U8" s="135">
        <v>10</v>
      </c>
    </row>
    <row r="9" spans="1:21" s="124" customFormat="1" ht="14.25" x14ac:dyDescent="0.2">
      <c r="A9" s="129">
        <v>4</v>
      </c>
      <c r="B9" s="130">
        <v>10</v>
      </c>
      <c r="C9" s="131">
        <v>9.9</v>
      </c>
      <c r="D9" s="131">
        <v>10</v>
      </c>
      <c r="E9" s="131">
        <v>10</v>
      </c>
      <c r="F9" s="132">
        <v>10</v>
      </c>
      <c r="G9" s="130">
        <v>10</v>
      </c>
      <c r="H9" s="131">
        <v>9.9</v>
      </c>
      <c r="I9" s="131">
        <v>10</v>
      </c>
      <c r="J9" s="131">
        <v>10</v>
      </c>
      <c r="K9" s="132">
        <v>9.9</v>
      </c>
      <c r="L9" s="130">
        <v>10</v>
      </c>
      <c r="M9" s="131">
        <v>9.9</v>
      </c>
      <c r="N9" s="131">
        <v>10</v>
      </c>
      <c r="O9" s="131">
        <v>10</v>
      </c>
      <c r="P9" s="132">
        <v>10</v>
      </c>
      <c r="Q9" s="130">
        <v>0</v>
      </c>
      <c r="R9" s="131">
        <v>0</v>
      </c>
      <c r="S9" s="131">
        <v>10</v>
      </c>
      <c r="T9" s="131">
        <v>10</v>
      </c>
      <c r="U9" s="132">
        <v>10</v>
      </c>
    </row>
    <row r="10" spans="1:21" s="124" customFormat="1" ht="14.25" x14ac:dyDescent="0.2">
      <c r="A10" s="127">
        <v>5</v>
      </c>
      <c r="B10" s="133">
        <v>10</v>
      </c>
      <c r="C10" s="134">
        <v>10</v>
      </c>
      <c r="D10" s="134">
        <v>10</v>
      </c>
      <c r="E10" s="134">
        <v>10</v>
      </c>
      <c r="F10" s="135">
        <v>10</v>
      </c>
      <c r="G10" s="133">
        <v>10</v>
      </c>
      <c r="H10" s="134">
        <v>10</v>
      </c>
      <c r="I10" s="134">
        <v>10</v>
      </c>
      <c r="J10" s="134">
        <v>10</v>
      </c>
      <c r="K10" s="135">
        <v>10</v>
      </c>
      <c r="L10" s="133">
        <v>10</v>
      </c>
      <c r="M10" s="134">
        <v>10</v>
      </c>
      <c r="N10" s="134">
        <v>10</v>
      </c>
      <c r="O10" s="134">
        <v>10</v>
      </c>
      <c r="P10" s="135">
        <v>10</v>
      </c>
      <c r="Q10" s="133">
        <v>0</v>
      </c>
      <c r="R10" s="134">
        <v>0</v>
      </c>
      <c r="S10" s="134">
        <v>10</v>
      </c>
      <c r="T10" s="134">
        <v>10</v>
      </c>
      <c r="U10" s="135">
        <v>10</v>
      </c>
    </row>
    <row r="11" spans="1:21" s="124" customFormat="1" ht="14.25" x14ac:dyDescent="0.2">
      <c r="A11" s="129">
        <v>6</v>
      </c>
      <c r="B11" s="130">
        <v>10</v>
      </c>
      <c r="C11" s="131">
        <v>10</v>
      </c>
      <c r="D11" s="131">
        <v>10</v>
      </c>
      <c r="E11" s="131">
        <v>10</v>
      </c>
      <c r="F11" s="132">
        <v>10</v>
      </c>
      <c r="G11" s="130">
        <v>10</v>
      </c>
      <c r="H11" s="131">
        <v>10</v>
      </c>
      <c r="I11" s="131">
        <v>10</v>
      </c>
      <c r="J11" s="131">
        <v>9.9</v>
      </c>
      <c r="K11" s="132">
        <v>10</v>
      </c>
      <c r="L11" s="130">
        <v>10</v>
      </c>
      <c r="M11" s="131">
        <v>10</v>
      </c>
      <c r="N11" s="131">
        <v>10</v>
      </c>
      <c r="O11" s="131">
        <v>10</v>
      </c>
      <c r="P11" s="132">
        <v>10</v>
      </c>
      <c r="Q11" s="130">
        <v>0</v>
      </c>
      <c r="R11" s="131">
        <v>0</v>
      </c>
      <c r="S11" s="131">
        <v>10</v>
      </c>
      <c r="T11" s="131">
        <v>10</v>
      </c>
      <c r="U11" s="132">
        <v>10</v>
      </c>
    </row>
    <row r="12" spans="1:21" s="124" customFormat="1" ht="14.25" x14ac:dyDescent="0.2">
      <c r="A12" s="136"/>
      <c r="B12" s="137">
        <f t="shared" ref="B12:U12" si="0">SUM(B6:B11)</f>
        <v>59</v>
      </c>
      <c r="C12" s="137">
        <f t="shared" si="0"/>
        <v>58.9</v>
      </c>
      <c r="D12" s="137">
        <f t="shared" si="0"/>
        <v>59</v>
      </c>
      <c r="E12" s="137">
        <f t="shared" si="0"/>
        <v>58.9</v>
      </c>
      <c r="F12" s="138">
        <f t="shared" si="0"/>
        <v>58.9</v>
      </c>
      <c r="G12" s="136">
        <f t="shared" si="0"/>
        <v>58.8</v>
      </c>
      <c r="H12" s="137">
        <f t="shared" si="0"/>
        <v>58.9</v>
      </c>
      <c r="I12" s="137">
        <f t="shared" si="0"/>
        <v>59</v>
      </c>
      <c r="J12" s="137">
        <f t="shared" si="0"/>
        <v>58.9</v>
      </c>
      <c r="K12" s="138">
        <f t="shared" si="0"/>
        <v>58.9</v>
      </c>
      <c r="L12" s="137">
        <f t="shared" si="0"/>
        <v>58.9</v>
      </c>
      <c r="M12" s="137">
        <f t="shared" si="0"/>
        <v>58.8</v>
      </c>
      <c r="N12" s="137">
        <f t="shared" si="0"/>
        <v>58.9</v>
      </c>
      <c r="O12" s="137">
        <f t="shared" si="0"/>
        <v>59</v>
      </c>
      <c r="P12" s="138">
        <f t="shared" si="0"/>
        <v>59</v>
      </c>
      <c r="Q12" s="137">
        <f t="shared" si="0"/>
        <v>0</v>
      </c>
      <c r="R12" s="137">
        <f t="shared" si="0"/>
        <v>0</v>
      </c>
      <c r="S12" s="137">
        <f>SUM(S6:S11)</f>
        <v>59</v>
      </c>
      <c r="T12" s="137">
        <f t="shared" si="0"/>
        <v>59</v>
      </c>
      <c r="U12" s="138">
        <f t="shared" si="0"/>
        <v>59</v>
      </c>
    </row>
    <row r="13" spans="1:21" ht="14.25" x14ac:dyDescent="0.2">
      <c r="G13" s="104"/>
      <c r="H13" s="104"/>
      <c r="I13" s="104"/>
      <c r="J13" s="104"/>
      <c r="K13" s="104"/>
      <c r="L13" s="104"/>
      <c r="M13" s="104"/>
      <c r="N13" s="104"/>
      <c r="O13" s="104"/>
      <c r="P13" s="104"/>
      <c r="Q13" s="104"/>
      <c r="R13" s="104"/>
      <c r="S13" s="104"/>
      <c r="T13" s="104"/>
      <c r="U13" s="104"/>
    </row>
  </sheetData>
  <sheetProtection password="EE81" sheet="1" objects="1" scenarios="1"/>
  <phoneticPr fontId="19" type="noConversion"/>
  <pageMargins left="0.70000000000000007" right="0.70000000000000007" top="0.75000000000000011" bottom="0.75000000000000011" header="0.30000000000000004" footer="0.30000000000000004"/>
  <pageSetup paperSize="9" scale="55" orientation="landscape"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INSTRUCTIE</vt:lpstr>
      <vt:lpstr>Registratieblad groep 5</vt:lpstr>
      <vt:lpstr>Registratieblad groep 6</vt:lpstr>
      <vt:lpstr>Registratieblad groep 7</vt:lpstr>
      <vt:lpstr>Registratieblad groep 8</vt:lpstr>
      <vt:lpstr>scores 5 tm 8</vt:lpstr>
      <vt:lpstr>'Registratieblad groep 5'!Afdrukbereik</vt:lpstr>
      <vt:lpstr>'Registratieblad groep 6'!Afdrukbereik</vt:lpstr>
      <vt:lpstr>'Registratieblad groep 7'!Afdrukbereik</vt:lpstr>
      <vt:lpstr>'Registratieblad groep 8'!Afdrukbereik</vt:lpstr>
      <vt:lpstr>'Registratieblad groep 5'!b</vt:lpstr>
      <vt:lpstr>'Registratieblad groep 6'!b</vt:lpstr>
      <vt:lpstr>'Registratieblad groep 7'!b</vt:lpstr>
      <vt:lpstr>'Registratieblad groep 8'!b</vt:lpstr>
    </vt:vector>
  </TitlesOfParts>
  <Company>Malmberg Uitgeverij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van Elderen</dc:creator>
  <cp:lastModifiedBy>Darja van Schagen</cp:lastModifiedBy>
  <cp:lastPrinted>2014-12-30T15:18:44Z</cp:lastPrinted>
  <dcterms:created xsi:type="dcterms:W3CDTF">2012-08-08T10:02:37Z</dcterms:created>
  <dcterms:modified xsi:type="dcterms:W3CDTF">2015-02-03T11:45:54Z</dcterms:modified>
</cp:coreProperties>
</file>